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96"/>
  </bookViews>
  <sheets>
    <sheet name="Informações Iniciais" sheetId="1" r:id="rId1"/>
    <sheet name="Anexo 1 - Pessoal" sheetId="2" r:id="rId2"/>
    <sheet name="Anexo 1 - 12M Pessoal" sheetId="3" r:id="rId3"/>
    <sheet name="Anexo 1 - Pessoal (Consorciado)" sheetId="4" r:id="rId4"/>
    <sheet name="Anexo 1 - Pessoal (Consórcio)" sheetId="5" r:id="rId5"/>
    <sheet name="Anexo 2 - Dívida Municípios" sheetId="6" r:id="rId6"/>
    <sheet name="Anexo 3 - Garantias Municípios" sheetId="7" r:id="rId7"/>
    <sheet name="Anexo 4 -Op. Crédito " sheetId="8" r:id="rId8"/>
    <sheet name="Anexo 5 - Disponibilidade" sheetId="9" r:id="rId9"/>
    <sheet name="Anexo 5 - Dispon. (Consorciado)" sheetId="10" r:id="rId10"/>
    <sheet name="Anexo 5 - Dispon. (Consórcio)" sheetId="11" r:id="rId11"/>
    <sheet name="Anexo 6 - RP" sheetId="12" r:id="rId12"/>
    <sheet name="Anexo 6 - RP (Consórcio)" sheetId="13" r:id="rId13"/>
    <sheet name="Anexo 7 - Simplificado" sheetId="14" r:id="rId14"/>
  </sheets>
  <definedNames>
    <definedName name="_xlnm.Print_Area" localSheetId="2">'Anexo 1 - 12M Pessoal'!$A$1:$O$41</definedName>
    <definedName name="_xlnm.Print_Area" localSheetId="1">'Anexo 1 - Pessoal'!$A$1:$I$49</definedName>
    <definedName name="_xlnm.Print_Area" localSheetId="3">'Anexo 1 - Pessoal (Consorciado)'!$A$1:$H$40</definedName>
    <definedName name="_xlnm.Print_Area" localSheetId="4">'Anexo 1 - Pessoal (Consórcio)'!$A$1:$G$61</definedName>
    <definedName name="_xlnm.Print_Area" localSheetId="6">'Anexo 3 - Garantias Municípios'!$A$1:$D$35</definedName>
    <definedName name="_xlnm.Print_Area" localSheetId="7">'Anexo 4 -Op. Crédito '!$A$1:$D$56</definedName>
    <definedName name="_xlnm.Print_Area" localSheetId="9">'Anexo 5 - Dispon. (Consorciado)'!$A$1:$D$103</definedName>
    <definedName name="_xlnm.Print_Area" localSheetId="8">'Anexo 5 - Disponibilidade'!$A$1:$D$76</definedName>
    <definedName name="_xlnm.Print_Area" localSheetId="11">'Anexo 6 - RP'!$A$1:$G$98</definedName>
    <definedName name="_xlnm.Print_Area" localSheetId="13">'Anexo 7 - Simplificado'!$A$1:$C$33</definedName>
    <definedName name="_xlnm.Print_Area" localSheetId="0">'Informações Iniciais'!$A$1:$B$22</definedName>
    <definedName name="Excel_BuiltIn_Print_Area" localSheetId="7">#REF!</definedName>
    <definedName name="Excel_BuiltIn_Print_Area" localSheetId="8">#REF!</definedName>
    <definedName name="Excel_BuiltIn_Print_Area" localSheetId="11">'Anexo 5 - Disponibilidade'!$A$1:$F$32</definedName>
    <definedName name="Excel_BuiltIn_Print_Area" localSheetId="13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ilha_1ÁreaTotal" localSheetId="13">(#REF!,#REF!)</definedName>
    <definedName name="Planilha_1ÁreaTotal">(#REF!,#REF!)</definedName>
    <definedName name="Planilha_1CabGráfico" localSheetId="13">#REF!</definedName>
    <definedName name="Planilha_1CabGráfico">#REF!</definedName>
    <definedName name="Planilha_1TítCols" localSheetId="13">(#REF!,#REF!)</definedName>
    <definedName name="Planilha_1TítCols">(#REF!,#REF!)</definedName>
    <definedName name="Planilha_1TítLins" localSheetId="13">#REF!</definedName>
    <definedName name="Planilha_1TítLins">#REF!</definedName>
    <definedName name="Planilha_2ÁreaTotal">(#REF!,#REF!)</definedName>
    <definedName name="Planilha_2CabGráfico">#REF!</definedName>
    <definedName name="Planilha_2TítCols">(#REF!,#REF!)</definedName>
    <definedName name="Planilha_2TítLins">#REF!</definedName>
    <definedName name="Planilha_3ÁreaTotal">(#REF!,#REF!)</definedName>
    <definedName name="Planilha_3CabGráfico">#REF!</definedName>
    <definedName name="Planilha_3TítCols">(#REF!,#REF!)</definedName>
    <definedName name="Planilha_3TítLins">#REF!</definedName>
    <definedName name="Planilha_4ÁreaTotal">(#REF!,#REF!)</definedName>
    <definedName name="Planilha_4TítCols">(#REF!,#REF!)</definedName>
  </definedNames>
  <calcPr calcId="145621"/>
</workbook>
</file>

<file path=xl/calcChain.xml><?xml version="1.0" encoding="utf-8"?>
<calcChain xmlns="http://schemas.openxmlformats.org/spreadsheetml/2006/main">
  <c r="B18" i="3" l="1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B22" i="3"/>
  <c r="C22" i="3"/>
  <c r="D22" i="3"/>
  <c r="N22" i="3"/>
  <c r="N27" i="3"/>
  <c r="B28" i="3"/>
  <c r="B32" i="3"/>
  <c r="E22" i="3"/>
  <c r="F22" i="3"/>
  <c r="G22" i="3"/>
  <c r="H22" i="3"/>
  <c r="I22" i="3"/>
  <c r="J22" i="3"/>
  <c r="K22" i="3"/>
  <c r="L22" i="3"/>
  <c r="M22" i="3"/>
  <c r="O22" i="3"/>
  <c r="B27" i="3"/>
  <c r="C27" i="3"/>
  <c r="D27" i="3"/>
  <c r="E27" i="3"/>
  <c r="F27" i="3"/>
  <c r="G27" i="3"/>
  <c r="H27" i="3"/>
  <c r="I27" i="3"/>
  <c r="J27" i="3"/>
  <c r="K27" i="3"/>
  <c r="L27" i="3"/>
  <c r="M27" i="3"/>
  <c r="O27" i="3"/>
  <c r="B33" i="3"/>
  <c r="B34" i="3"/>
  <c r="F15" i="2"/>
  <c r="H15" i="2"/>
  <c r="F19" i="2"/>
  <c r="H19" i="2"/>
  <c r="F24" i="2"/>
  <c r="F25" i="2"/>
  <c r="F29" i="2"/>
  <c r="F47" i="2"/>
  <c r="G47" i="2"/>
  <c r="H24" i="2"/>
  <c r="F30" i="2"/>
  <c r="F31" i="2"/>
  <c r="F32" i="2"/>
  <c r="C47" i="2"/>
  <c r="D47" i="2"/>
  <c r="E47" i="2"/>
  <c r="H47" i="2"/>
  <c r="F17" i="4"/>
  <c r="G17" i="4"/>
  <c r="H17" i="4"/>
  <c r="H25" i="4"/>
  <c r="F20" i="4"/>
  <c r="F25" i="4"/>
  <c r="G20" i="4"/>
  <c r="G25" i="4"/>
  <c r="G26" i="4"/>
  <c r="H20" i="4"/>
  <c r="G30" i="4"/>
  <c r="G31" i="4"/>
  <c r="G32" i="4"/>
  <c r="G33" i="4"/>
  <c r="F16" i="5"/>
  <c r="G16" i="5"/>
  <c r="F19" i="5"/>
  <c r="G19" i="5"/>
  <c r="F23" i="5"/>
  <c r="F25" i="5"/>
  <c r="F27" i="5"/>
  <c r="G23" i="5"/>
  <c r="F26" i="5"/>
  <c r="F54" i="5"/>
  <c r="G54" i="5"/>
  <c r="B14" i="6"/>
  <c r="B12" i="6"/>
  <c r="B23" i="6"/>
  <c r="B26" i="6"/>
  <c r="E14" i="6"/>
  <c r="E12" i="6"/>
  <c r="H14" i="6"/>
  <c r="H12" i="6"/>
  <c r="H23" i="6"/>
  <c r="H26" i="6"/>
  <c r="B19" i="6"/>
  <c r="E19" i="6"/>
  <c r="H19" i="6"/>
  <c r="B27" i="6"/>
  <c r="B28" i="6"/>
  <c r="E27" i="6"/>
  <c r="H27" i="6"/>
  <c r="H28" i="6"/>
  <c r="E28" i="6"/>
  <c r="B36" i="6"/>
  <c r="B34" i="6"/>
  <c r="B32" i="6"/>
  <c r="E36" i="6"/>
  <c r="E34" i="6"/>
  <c r="E32" i="6"/>
  <c r="H36" i="6"/>
  <c r="H34" i="6"/>
  <c r="H32" i="6"/>
  <c r="B41" i="6"/>
  <c r="E41" i="6"/>
  <c r="H41" i="6"/>
  <c r="B57" i="6"/>
  <c r="E57" i="6"/>
  <c r="E66" i="6"/>
  <c r="H57" i="6"/>
  <c r="B61" i="6"/>
  <c r="B66" i="6"/>
  <c r="E61" i="6"/>
  <c r="H61" i="6"/>
  <c r="H66" i="6"/>
  <c r="C79" i="6"/>
  <c r="D79" i="6"/>
  <c r="E79" i="6"/>
  <c r="H79" i="6"/>
  <c r="G79" i="6"/>
  <c r="J79" i="6"/>
  <c r="K79" i="6"/>
  <c r="B12" i="7"/>
  <c r="C12" i="7"/>
  <c r="C18" i="7"/>
  <c r="C20" i="7"/>
  <c r="D12" i="7"/>
  <c r="B15" i="7"/>
  <c r="B18" i="7"/>
  <c r="B20" i="7"/>
  <c r="C15" i="7"/>
  <c r="D15" i="7"/>
  <c r="D18" i="7"/>
  <c r="D20" i="7"/>
  <c r="B22" i="7"/>
  <c r="C22" i="7"/>
  <c r="D22" i="7"/>
  <c r="B26" i="7"/>
  <c r="C26" i="7"/>
  <c r="D26" i="7"/>
  <c r="D32" i="7"/>
  <c r="B29" i="7"/>
  <c r="C29" i="7"/>
  <c r="D29" i="7"/>
  <c r="B32" i="7"/>
  <c r="C32" i="7"/>
  <c r="C15" i="8"/>
  <c r="D15" i="8"/>
  <c r="C21" i="8"/>
  <c r="C19" i="8"/>
  <c r="C18" i="8"/>
  <c r="C14" i="8"/>
  <c r="D21" i="8"/>
  <c r="D19" i="8"/>
  <c r="D18" i="8"/>
  <c r="D14" i="8"/>
  <c r="C46" i="8"/>
  <c r="C24" i="8"/>
  <c r="D24" i="8"/>
  <c r="C34" i="8"/>
  <c r="C32" i="8"/>
  <c r="C31" i="8"/>
  <c r="D34" i="8"/>
  <c r="D32" i="8"/>
  <c r="D31" i="8"/>
  <c r="D45" i="8"/>
  <c r="C47" i="8"/>
  <c r="D47" i="8"/>
  <c r="C48" i="8"/>
  <c r="D48" i="8"/>
  <c r="D49" i="8"/>
  <c r="D50" i="8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B42" i="10"/>
  <c r="C42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B70" i="10"/>
  <c r="B71" i="10"/>
  <c r="B98" i="10"/>
  <c r="C70" i="10"/>
  <c r="D70" i="10"/>
  <c r="C71" i="10"/>
  <c r="C98" i="10"/>
  <c r="D71" i="10"/>
  <c r="D98" i="10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B36" i="11"/>
  <c r="C36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85" i="11"/>
  <c r="B60" i="11"/>
  <c r="C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B84" i="11"/>
  <c r="B85" i="11"/>
  <c r="C84" i="11"/>
  <c r="C85" i="11"/>
  <c r="D84" i="11"/>
  <c r="D15" i="9"/>
  <c r="D42" i="9"/>
  <c r="D71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B42" i="9"/>
  <c r="C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B70" i="9"/>
  <c r="B71" i="9"/>
  <c r="C70" i="9"/>
  <c r="D70" i="9"/>
  <c r="C71" i="9"/>
  <c r="B55" i="12"/>
  <c r="B94" i="12"/>
  <c r="C55" i="12"/>
  <c r="C94" i="12"/>
  <c r="D55" i="12"/>
  <c r="E55" i="12"/>
  <c r="F55" i="12"/>
  <c r="G55" i="12"/>
  <c r="B93" i="12"/>
  <c r="C93" i="12"/>
  <c r="D93" i="12"/>
  <c r="E93" i="12"/>
  <c r="F93" i="12"/>
  <c r="G93" i="12"/>
  <c r="D94" i="12"/>
  <c r="E94" i="12"/>
  <c r="F94" i="12"/>
  <c r="G94" i="12"/>
  <c r="B44" i="13"/>
  <c r="C44" i="13"/>
  <c r="D44" i="13"/>
  <c r="E44" i="13"/>
  <c r="F44" i="13"/>
  <c r="G44" i="13"/>
  <c r="B76" i="13"/>
  <c r="C76" i="13"/>
  <c r="D76" i="13"/>
  <c r="E76" i="13"/>
  <c r="F76" i="13"/>
  <c r="G76" i="13"/>
  <c r="B108" i="13"/>
  <c r="C108" i="13"/>
  <c r="D108" i="13"/>
  <c r="E108" i="13"/>
  <c r="F108" i="13"/>
  <c r="G108" i="13"/>
  <c r="B109" i="13"/>
  <c r="C109" i="13"/>
  <c r="D109" i="13"/>
  <c r="E109" i="13"/>
  <c r="F109" i="13"/>
  <c r="G109" i="13"/>
  <c r="D46" i="8"/>
  <c r="C52" i="8"/>
  <c r="D52" i="8"/>
  <c r="E25" i="6"/>
  <c r="E23" i="6"/>
  <c r="E26" i="6"/>
  <c r="H25" i="6"/>
  <c r="B25" i="6"/>
</calcChain>
</file>

<file path=xl/sharedStrings.xml><?xml version="1.0" encoding="utf-8"?>
<sst xmlns="http://schemas.openxmlformats.org/spreadsheetml/2006/main" count="1037" uniqueCount="418">
  <si>
    <t>&lt;IDENTIFICAÇÃO DO ÓRGÃO, QUANDO O DEMONSTRATIVO FOR ESPECÍFICO DE UM ÓRGÃO&gt;</t>
  </si>
  <si>
    <t>RELATÓRIO DE GESTÃO FISCAL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</si>
  <si>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</si>
  <si>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</si>
  <si>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</si>
  <si>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</si>
  <si>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</si>
  <si>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</si>
  <si>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</si>
  <si>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</si>
  <si>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</si>
  <si>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</si>
  <si>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</si>
  <si>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</si>
  <si>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</si>
  <si>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</si>
  <si>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</si>
  <si>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</si>
  <si>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RGFPREF50-</t>
  </si>
  <si>
    <t>V2014.1</t>
  </si>
  <si>
    <t>RGF/Tabela 1 - Demonstrativo da Despesa com Pessoal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</si>
  <si>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</si>
  <si>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</si>
  <si>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</si>
  <si>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 COM PESSOAL</t>
  </si>
  <si>
    <t>DESPESAS EXECUTADAS</t>
  </si>
  <si>
    <t>(Últimos 12 Meses)</t>
  </si>
  <si>
    <t>LIQUIDADAS</t>
  </si>
  <si>
    <t>INSCRITAS EM RESTOS A PAGAR NÃO PROCESSADOS</t>
  </si>
  <si>
    <t>(a)</t>
  </si>
  <si>
    <t>(b)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</si>
  <si>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</si>
  <si>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</si>
  <si>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</si>
  <si>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</si>
  <si>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</si>
  <si>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</si>
  <si>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</si>
  <si>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</si>
  <si>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</si>
  <si>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</si>
  <si>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</si>
  <si>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</si>
  <si>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</si>
  <si>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</si>
  <si>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</si>
  <si>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– 54%</t>
  </si>
  <si>
    <t>LIMITE PRUDENCIAL (parágrafo único, art. 22 da LRF) – 95%</t>
  </si>
  <si>
    <t>LIMITE DE ALERTA (inciso II do § 1º do art. 59 da LRF) – 90%</t>
  </si>
  <si>
    <t>FONTE: Sistema &lt;Nome&gt;, Unidade Responsável &lt;Nome&gt;, Data da emissão &lt;dd/mmm/aaaa&gt; e hora de emissão &lt;hhh e mmm&gt;</t>
  </si>
  <si>
    <t>Nota: Durante o exercício, somente as despesas liquidadas são consideradas executadas. No encerramento do exercício, as despesas não liquidadas inscritas em restos a pagar  não processados são também consideradas executadas. Dessa forma, para maior transparência, as despesas executadas 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</si>
  <si>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</si>
  <si>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 por força do art.35, inciso II da Lei 4.320/64.</t>
  </si>
  <si>
    <t>Tabela 1.2</t>
  </si>
  <si>
    <t>TRAJETÓRIA DE RETORNO AO LIMITE DA DESPESA TOTAL COM PESSOAL</t>
  </si>
  <si>
    <t>&lt;Exercício em que o ente excedeu o limite&gt;</t>
  </si>
  <si>
    <t>&lt;Exercício do primeiro período seguinte&gt;</t>
  </si>
  <si>
    <t>&lt;Exercício do segundo período seguinte&gt;</t>
  </si>
  <si>
    <t>&lt;Quadrimestre&gt;</t>
  </si>
  <si>
    <t>&lt;Primeiro período seguinte&gt;</t>
  </si>
  <si>
    <t>&lt;Segundo período seguinte&gt;</t>
  </si>
  <si>
    <t>Limite Máximo</t>
  </si>
  <si>
    <t>% DTP</t>
  </si>
  <si>
    <t>% Excedente</t>
  </si>
  <si>
    <t>Redutor mínimo de 1/3 do Excedente</t>
  </si>
  <si>
    <t>Limite</t>
  </si>
  <si>
    <t>Redutor Residual</t>
  </si>
  <si>
    <t>(c) = (b-a)</t>
  </si>
  <si>
    <t>(d) = (1/3*c)</t>
  </si>
  <si>
    <t>(e) = (b-d)</t>
  </si>
  <si>
    <t>(f)</t>
  </si>
  <si>
    <t>(g) = (f-a)</t>
  </si>
  <si>
    <t>(h) = (a)</t>
  </si>
  <si>
    <t>(i)</t>
  </si>
  <si>
    <t>Nota: DTP corresponde à Despesa Total com Pessoal.</t>
  </si>
  <si>
    <t>Tabela 1.1 - Demonstrativo da Despesa com Pessoal</t>
  </si>
  <si>
    <t>TOTAL</t>
  </si>
  <si>
    <t>(ÚLTIMOS</t>
  </si>
  <si>
    <t>12 MESES)</t>
  </si>
  <si>
    <t xml:space="preserve">     Pessoal Ativo</t>
  </si>
  <si>
    <t xml:space="preserve">     Pessoal Inativo e Pensionistas</t>
  </si>
  <si>
    <t xml:space="preserve">     Outras despesas de pessoal decorrentes de contratos de terceirização (§ 1º do art. 18 da LRF)</t>
  </si>
  <si>
    <t>Decorrentes de Decisão Judicial</t>
  </si>
  <si>
    <t>Despesas de Exercícios Anteriores</t>
  </si>
  <si>
    <t>% da DESPESA TOTAL COM PESSOAL - DTP sobre a RCL (VI) = (IV/V)*100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</si>
  <si>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</si>
  <si>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</si>
  <si>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</si>
  <si>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b) Despesas empenhadas mas não liquidadas, inscritas em Restos a Pagar não processados, consideradas liquidadas no encerramento do exercício,</t>
  </si>
  <si>
    <t xml:space="preserve">          por força do art.35, inciso II da Lei 4.320/64.</t>
  </si>
  <si>
    <t>RGF/Tabela 1.4 - Demonstrativo da Despesa com Pessoal</t>
  </si>
  <si>
    <t>CONSORCIADO</t>
  </si>
  <si>
    <t>VALORES TRANSFERIDOS POR CONTRATO DE RATEIO</t>
  </si>
  <si>
    <t>DESPESA COM PESSOAL EXECUTADA EM CONSÓRCIOS PÚBLICOS</t>
  </si>
  <si>
    <t>INSCRITAS EM</t>
  </si>
  <si>
    <t>&lt;NOME DO CONSÓRCIO PÚBLICO&gt;</t>
  </si>
  <si>
    <t xml:space="preserve"> RESTOS A PAGAR</t>
  </si>
  <si>
    <t xml:space="preserve">NÃO </t>
  </si>
  <si>
    <t xml:space="preserve"> PROCESSADOS</t>
  </si>
  <si>
    <t xml:space="preserve">   Outras despesas de pessoal decorrentes de contratos de terceirização (§ 1º do art. 18 da LRF)</t>
  </si>
  <si>
    <t xml:space="preserve">LIMITE MÁXIMO (incisos I, II e III, art. 20 da LRF) - </t>
  </si>
  <si>
    <t xml:space="preserve">           por força do art.35, inciso II da Lei 4.320/64.</t>
  </si>
  <si>
    <t>RGF/Tabela 1.5 - Demonstrativo da Despesa com Pessoal - Consórcios Públicos</t>
  </si>
  <si>
    <t>CONSÓRCIO</t>
  </si>
  <si>
    <t xml:space="preserve"> RGF - ANEXO 1 (Portaria STN nº 72, art. 15, inciso IV, a)</t>
  </si>
  <si>
    <t xml:space="preserve">DESPESA COM PESSOAL </t>
  </si>
  <si>
    <t>DESPESA BRUTA COM PESSOAL (CONTRATO DE RATEIO) (I)</t>
  </si>
  <si>
    <t>DESPESAS NÃO COMPUTADAS (CONTRATO DE RATEIO) (§ 1º do art. 19 da LRF) (II)</t>
  </si>
  <si>
    <t>DESPESA LÍQUIDA COM PESSOAL (CONTRATO DE RATEIO) (III) = (I - II)</t>
  </si>
  <si>
    <t>DESPESA COM PESSOAL (RECURSOS PRÓPRIOS) (IV)</t>
  </si>
  <si>
    <t>DESPESA TOTAL COM PESSOAL (CONTRATO DE RATEIO) (V) = (IIIa + IIIb)</t>
  </si>
  <si>
    <t>DESPESA TOTAL COM PESSOAL (RECURSOS PRÓPRIOS) (VI) = (IVa + IVb)</t>
  </si>
  <si>
    <t>DESPESA TOTAL COM PESSOAL - DTP (VII) = (V + VI)</t>
  </si>
  <si>
    <t>DESPESA BRUTA COM PESSOAL POR ENTE CONSORCIADO</t>
  </si>
  <si>
    <t>VALOR TRANSFERIDO POR CONTRATO DE RATEIO</t>
  </si>
  <si>
    <t>VALOR EXECUTADO</t>
  </si>
  <si>
    <t>Ente A</t>
  </si>
  <si>
    <t>Ente B</t>
  </si>
  <si>
    <t>Ente C</t>
  </si>
  <si>
    <t>Ente D</t>
  </si>
  <si>
    <t>Ente E</t>
  </si>
  <si>
    <t>Ente F</t>
  </si>
  <si>
    <t>Ente G</t>
  </si>
  <si>
    <t>Ente H</t>
  </si>
  <si>
    <t>Ente I</t>
  </si>
  <si>
    <t>Ente J</t>
  </si>
  <si>
    <t>Ente K</t>
  </si>
  <si>
    <t>Ente L</t>
  </si>
  <si>
    <t>Ente M</t>
  </si>
  <si>
    <t>Ente N</t>
  </si>
  <si>
    <t>Ente O</t>
  </si>
  <si>
    <t>Ente P</t>
  </si>
  <si>
    <t>Ente Q</t>
  </si>
  <si>
    <t>Ente R</t>
  </si>
  <si>
    <t>Ente S</t>
  </si>
  <si>
    <t>Ente T</t>
  </si>
  <si>
    <t>Ente U</t>
  </si>
  <si>
    <t>Ente V</t>
  </si>
  <si>
    <t>Ente W</t>
  </si>
  <si>
    <t>Ente X</t>
  </si>
  <si>
    <t>Tabela 2 - Demonstrativo da Dívida Consolidada Líquida - Estados, DF e Municípios</t>
  </si>
  <si>
    <t>DEMONSTRATIVO DA DÍVIDA CONSOLIDADA LÍQUIDA - ESTADOS, DISTRITO FEDERAL E MUNICÍPIOS</t>
  </si>
  <si>
    <t xml:space="preserve"> RGF - ANEXO 2 (LRF, art. 55, inciso I, alínea "b")</t>
  </si>
  <si>
    <t xml:space="preserve">DÍVIDA CONSOLIDADA </t>
  </si>
  <si>
    <t>SALDO DO</t>
  </si>
  <si>
    <r>
      <t>SALDO DO EXERCÍCIO DE &lt;EXERCÍCIO</t>
    </r>
    <r>
      <rPr>
        <i/>
        <sz val="8"/>
        <rFont val="Times New Roman"/>
        <family val="1"/>
      </rPr>
      <t>&gt;</t>
    </r>
  </si>
  <si>
    <t>EXERCÍCIO ANTERIOR</t>
  </si>
  <si>
    <t>Até o 1º Semestre</t>
  </si>
  <si>
    <t>Até o 2º Semestre</t>
  </si>
  <si>
    <t>DÍVIDA CONSOLIDADA - DC (I)</t>
  </si>
  <si>
    <t xml:space="preserve">    Dívida Mobiliária</t>
  </si>
  <si>
    <t xml:space="preserve">    Dívida Contratual</t>
  </si>
  <si>
    <t xml:space="preserve">       Interna</t>
  </si>
  <si>
    <t xml:space="preserve">       Externa</t>
  </si>
  <si>
    <t xml:space="preserve">    Precatórios posteriores a 05/05/2000 (inclusive) - Vencidos e não pagos</t>
  </si>
  <si>
    <t xml:space="preserve">    Outras Dívidas</t>
  </si>
  <si>
    <t>DEDUÇÕES (II)¹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</si>
  <si>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</si>
  <si>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</si>
  <si>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</si>
  <si>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(DCL) (III) = (I - II)</t>
  </si>
  <si>
    <t>RECEITA CORRENTE LÍQUIDA - RCL</t>
  </si>
  <si>
    <t>% da DC sobre a RCL (I/RCL)</t>
  </si>
  <si>
    <t>% da DCL sobre a RCL (III/RCL)</t>
  </si>
  <si>
    <t>LIMITE DEFINIDO POR RESOLUÇÃO DO SENADO FEDERAL – 120%</t>
  </si>
  <si>
    <t>LIMITE DE ALERTA (inciso III do § 1º do art. 59 da LRF) – 90%</t>
  </si>
  <si>
    <t xml:space="preserve">DETALHAMENTO DA DÍVIDA CONTRATUAL </t>
  </si>
  <si>
    <t>DÍVIDA CONTRATUAL (IV = V + VI + VII + VIII)</t>
  </si>
  <si>
    <t>DÍVIDA DE PPP (V)</t>
  </si>
  <si>
    <t>PARCELAMENTO DE DÍVIDAS (VI)</t>
  </si>
  <si>
    <t xml:space="preserve">    De Tributos</t>
  </si>
  <si>
    <t xml:space="preserve">    De Contribuições Sociais</t>
  </si>
  <si>
    <t xml:space="preserve">        Previdenciárias</t>
  </si>
  <si>
    <t xml:space="preserve">        Demais Contribuições Sociais</t>
  </si>
  <si>
    <t xml:space="preserve">    Do FGTS</t>
  </si>
  <si>
    <t xml:space="preserve">    Com Instituição Não Financeira</t>
  </si>
  <si>
    <t>DÍVIDA COM INSTITUIÇÃO FINANCEIRA (VII)</t>
  </si>
  <si>
    <t xml:space="preserve">    Interna</t>
  </si>
  <si>
    <t xml:space="preserve">    Externa</t>
  </si>
  <si>
    <t>DEMAIS DÍVIDAS CONTRATUAIS (VIII)</t>
  </si>
  <si>
    <t>OUTROS VALORES NÃO INTEGRANTES DA DC</t>
  </si>
  <si>
    <t>PRECATÓRIOS ANTERIORES A 05/05/2000</t>
  </si>
  <si>
    <t>INSUFICIÊNCIA FINANCEIRA</t>
  </si>
  <si>
    <t>DEPÓSITOS</t>
  </si>
  <si>
    <t>RP NÃO-PROCESSADOS DE EXERCÍCIOS ANTERIORES</t>
  </si>
  <si>
    <t>ANTECIPAÇÕES DE RECEITA ORÇAMENTÁRIA – ARO</t>
  </si>
  <si>
    <t>REGIME PREVIDENCIÁRIO</t>
  </si>
  <si>
    <t xml:space="preserve">DÍVIDA CONSOLIDADA PREVIDENCIÁRIA 
</t>
  </si>
  <si>
    <t>DÍVIDA CONSOLIDADA PREVIDENCIÁRIA (IX)</t>
  </si>
  <si>
    <t xml:space="preserve">    Passivo Atuarial</t>
  </si>
  <si>
    <t xml:space="preserve">    Demais Dívidas</t>
  </si>
  <si>
    <t>DEDUÇÕES (X)¹</t>
  </si>
  <si>
    <t xml:space="preserve">Disponibilidade de Caixa Bruta </t>
  </si>
  <si>
    <t xml:space="preserve">    Investimentos</t>
  </si>
  <si>
    <t xml:space="preserve">    (-) Restos a Pagar Processados</t>
  </si>
  <si>
    <t xml:space="preserve">OBRIGAÇÕES NÃO INTEGRANTES DA DC </t>
  </si>
  <si>
    <t>DÍVIDA CONSOLIDADA LÍQUIDA PREVIDENCIÁRIA (XI) = (IX - X)</t>
  </si>
  <si>
    <t>¹ Se o saldo apurado for negativo, ou seja, se o total do Ativo Disponível mais os Haveres Financeiros for menor que Restos a Pagar Processados, não deverá ser informado nessa linha, mas sim na</t>
  </si>
  <si>
    <t>linha da “Insuficiência Financeira”, das Obrigações não integrantes da Dívida Consolidada - DC. Assim quando o cálculo de DEDUÇÕES (II) for negativo, colocar um "-" (traço) nessa linha.</t>
  </si>
  <si>
    <t>Nota:</t>
  </si>
  <si>
    <t>Tabela 2.1</t>
  </si>
  <si>
    <t>TRAJETÓRIA DE RETORNO AO LIMITE DA DÍVIDA CONSOLIDADA LÍQUIDA</t>
  </si>
  <si>
    <t>&lt;Exercício do terceiro período seguinte&gt;</t>
  </si>
  <si>
    <t>&lt;Terceiro período seguinte&gt;</t>
  </si>
  <si>
    <t xml:space="preserve">Limite Máxímo </t>
  </si>
  <si>
    <t>% DCL</t>
  </si>
  <si>
    <t>Redutor mínimo de</t>
  </si>
  <si>
    <t>25% do Excedente</t>
  </si>
  <si>
    <t>(d) = (0,25*c)</t>
  </si>
  <si>
    <t>(h) = (e)</t>
  </si>
  <si>
    <t>(j) = (i-a)</t>
  </si>
  <si>
    <t>(k) = (a)</t>
  </si>
  <si>
    <t>(l)</t>
  </si>
  <si>
    <t>Tabela 2.2</t>
  </si>
  <si>
    <t>TRAJETÓRIA DE AJUSTE DA DÍVIDA CONSOLIDADA LÍQUIDA EM CADA EXERCÍCIO FINANCEIRO</t>
  </si>
  <si>
    <t>2001</t>
  </si>
  <si>
    <t>2002</t>
  </si>
  <si>
    <t>2003</t>
  </si>
  <si>
    <t>2004</t>
  </si>
  <si>
    <t>Exercício Financeiro</t>
  </si>
  <si>
    <t>3º Quadrimestre</t>
  </si>
  <si>
    <t>Quadrimestre</t>
  </si>
  <si>
    <t>DCL</t>
  </si>
  <si>
    <t>Excedente²</t>
  </si>
  <si>
    <t>Redutor</t>
  </si>
  <si>
    <t>1º</t>
  </si>
  <si>
    <t>2º</t>
  </si>
  <si>
    <t>3º</t>
  </si>
  <si>
    <t>% da DCL sobre a RCL</t>
  </si>
  <si>
    <t>% Limite de Endividamento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</si>
  <si>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</si>
  <si>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</si>
  <si>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</si>
  <si>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</si>
  <si>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</si>
  <si>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</si>
  <si>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</si>
  <si>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</si>
  <si>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</si>
  <si>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</si>
  <si>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</si>
  <si>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</si>
  <si>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¹ Se o saldo apurado for negativo, ou seja, se o total do Ativo Disponível mais os Haveres Financeiros for menor que Restos a Pagar Processados, não deverá ser informado nessa linha, mas sim</t>
  </si>
  <si>
    <t>na linha da “Insuficiência Financeira”, das Obrigações não integrantes da Dívida Consolidada - DC. Assim quando o cálculo de DEDUÇÕES (II) for negativo, colocar um "-" (traço) nessa linha.</t>
  </si>
  <si>
    <t>² O excedente em relação ao limite apurado ao final do exercício de 2001 deverá ser reduzido, no mínimo, à proporção de 1/15 (um quinze avos) a cada exercício financeiro. O valor da redução</t>
  </si>
  <si>
    <t>anual, 1/15 (um quinze avos) do excedente, é apresentado na coluna Redutor.</t>
  </si>
  <si>
    <t>Tabela 3 - Demonstrativo das Garantias e Contragarantias de Valores</t>
  </si>
  <si>
    <t>DEMONSTRATIVO DAS GARANTIAS E CONTRAGARANTIAS DE VALORES</t>
  </si>
  <si>
    <t xml:space="preserve"> RGF - ANEXO 3 (LRF, art. 55, inciso I, alínea "c" e art. 40, § 1º)</t>
  </si>
  <si>
    <t>GARANTIAS CONCEDIDAS</t>
  </si>
  <si>
    <t>SALDOS DO EXERCÍCIO DE &lt;EXERCÍCIO&gt;</t>
  </si>
  <si>
    <t>EXTERNAS (I)</t>
  </si>
  <si>
    <t xml:space="preserve">    Aval ou fiança em operações de crédito</t>
  </si>
  <si>
    <t xml:space="preserve">    Outras garantias nos Termos da LRF</t>
  </si>
  <si>
    <t>INTERNAS (II)</t>
  </si>
  <si>
    <t>TOTAL GARANTIAS CONCEDIDAS (III) = (I + II)</t>
  </si>
  <si>
    <t>RECEITA CORRENTE LÍQUIDA - RCL (IV)</t>
  </si>
  <si>
    <t>% do TOTAL DAS GARANTIAS sobre a RCL</t>
  </si>
  <si>
    <t>LIMITE DEFINIDO POR RESOLUÇÃO DO SENADO FEDERAL - &lt;%&gt;</t>
  </si>
  <si>
    <t>LIMITE DE ALERTA (inciso III do §1º do art. 59 da LRF) - &lt;%&gt;</t>
  </si>
  <si>
    <t>CONTRAGARANTIAS RECEBIDAS</t>
  </si>
  <si>
    <t>EXTERNAS (V)</t>
  </si>
  <si>
    <t>INTERNAS (VI)</t>
  </si>
  <si>
    <t>TOTAL CONTRAGARANTIAS RECEBIDAS (VII) = (V + VI)</t>
  </si>
  <si>
    <t>MEDIDAS CORRETIVAS:</t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</si>
  <si>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Inclui garantias concedidas por meio de Fundos</t>
    </r>
  </si>
  <si>
    <t>Tabela 4 - Demonstrativo das Operações de Crédito</t>
  </si>
  <si>
    <t>DEMONSTRATIVO DAS OPERAÇÕES DE CRÉDITO</t>
  </si>
  <si>
    <t>RGF - ANEXO 4 (LRF, art. 55, inciso I, alínea "d" e inciso III alínea "c")</t>
  </si>
  <si>
    <t>OPERAÇÕES DE CRÉDITO</t>
  </si>
  <si>
    <t>VALOR REALIZADO</t>
  </si>
  <si>
    <t>No Semestre de Referência</t>
  </si>
  <si>
    <t>Até o Semestre de Referência</t>
  </si>
  <si>
    <t>SUJEITAS AO LIMITE PARA FINS DE CONTRATAÇÃO (I)</t>
  </si>
  <si>
    <t xml:space="preserve">    Mobiliária</t>
  </si>
  <si>
    <t xml:space="preserve">        Interna</t>
  </si>
  <si>
    <t xml:space="preserve">        Externa</t>
  </si>
  <si>
    <t xml:space="preserve">    Contratual</t>
  </si>
  <si>
    <t xml:space="preserve">            Abertura de Crédito</t>
  </si>
  <si>
    <t xml:space="preserve">            Aquisição Financiada de Bens e Arrendamento Mercantil Financeiro</t>
  </si>
  <si>
    <t xml:space="preserve">                Derivadas de PPP</t>
  </si>
  <si>
    <t xml:space="preserve">                Demais Aquisições Financiadas</t>
  </si>
  <si>
    <t xml:space="preserve">            Antecipação de Receita</t>
  </si>
  <si>
    <t xml:space="preserve">                Pela Venda a Termo de Bens e Serviços</t>
  </si>
  <si>
    <t xml:space="preserve">                Demais Antecipações de Receita</t>
  </si>
  <si>
    <t xml:space="preserve">            Assunção, Reconhecimento e Confissão de Dívidas (LRF, art. 29, § 1º)</t>
  </si>
  <si>
    <t xml:space="preserve">            Outras Operações de Crédito</t>
  </si>
  <si>
    <t xml:space="preserve">            &lt;Tipo de operação&gt;</t>
  </si>
  <si>
    <t>NÃO SUJEITAS AO LIMITE PARA FINS DE CONTRATAÇÃO (II)</t>
  </si>
  <si>
    <t xml:space="preserve">    Parcelamentos de Dívidas</t>
  </si>
  <si>
    <t xml:space="preserve">        De Tributos</t>
  </si>
  <si>
    <t xml:space="preserve">        De Contribuições Sociais</t>
  </si>
  <si>
    <t xml:space="preserve">            Previdenciárias</t>
  </si>
  <si>
    <t xml:space="preserve">            Demais Contribuições Sociais</t>
  </si>
  <si>
    <t xml:space="preserve">        Do FGTS</t>
  </si>
  <si>
    <t xml:space="preserve">    Melhoria da Administração de Receitas e da Gestão Fiscal, Financeira e Patrimonial </t>
  </si>
  <si>
    <t xml:space="preserve">    Programa de Iluminação Pública – RELUZ</t>
  </si>
  <si>
    <t xml:space="preserve">    Outras Operações de Crédito Não Sujeitas ao Limite</t>
  </si>
  <si>
    <t>APURAÇÃO DO CUMPRIMENTO DOS LIMITES</t>
  </si>
  <si>
    <t>% SOBRE</t>
  </si>
  <si>
    <t>A RCL</t>
  </si>
  <si>
    <t>RECEITA CORRENTE LÍQUIDA – RCL</t>
  </si>
  <si>
    <t>-</t>
  </si>
  <si>
    <t>OPERAÇÕES VEDADAS  (III)</t>
  </si>
  <si>
    <t>TOTAL CONSIDERADO PARA FINS DA APURAÇÃO DO CUMPRIMENTO DO LIMITE (IV)= (Ia + III)</t>
  </si>
  <si>
    <t>LIMITE GERAL DEFINIDO POR RESOLUÇÃO DO SENADO FEDERAL PARA AS OPERAÇÕES DE CRÉDITO INTERNAS E EXTERNAS</t>
  </si>
  <si>
    <t xml:space="preserve">OPERAÇÕES DE CRÉDITO POR ANTECIPAÇÃO DA RECEITA ORÇAMENTÁRIA </t>
  </si>
  <si>
    <t>LIMITE DEFINIDO POR RESOLUÇÃO DO SENADO FEDERAL PARA AS OPERAÇÕES DE CRÉDITO POR ANTECIPAÇÃO DA RECEITA ORÇAMENTÁRIA</t>
  </si>
  <si>
    <t>TOTAL CONSIDERADO PARA CONTRATAÇÃO DE NOVAS OPERAÇÕES DE CRÉDITO (V) = (IV + IIa)</t>
  </si>
  <si>
    <t xml:space="preserve">Notas: </t>
  </si>
  <si>
    <t>1 Para fins de contratação de operações de crédito, verificadas pela STN/COPEM segundo o Manual para Instrução de Pleitos, serão consideradas no cálculo do limite as operações que pressupõem ingresso financeiro.</t>
  </si>
  <si>
    <t>2 &lt; Medidas Corretivas&gt;</t>
  </si>
  <si>
    <t>Tabela 5 – Demonstrativo da Disponibilidade de Caixa</t>
  </si>
  <si>
    <t>DEMONSTRATIVO DA DISPONIBILIDADE DE CAIXA</t>
  </si>
  <si>
    <t xml:space="preserve"> RGF – ANEXO 5 (LRF, art. 55, Inciso III, alínea "a")</t>
  </si>
  <si>
    <t>DESTINAÇÃO DE RECURSOS</t>
  </si>
  <si>
    <t xml:space="preserve">DISPONIBILIDADE DE CAIXA BRUTA </t>
  </si>
  <si>
    <t>OBRIGAÇÕES FINANCEIRAS</t>
  </si>
  <si>
    <t>DISPONIBILIDADE DE CAIXA LÍQUIDA</t>
  </si>
  <si>
    <t>(c) = (a – b)</t>
  </si>
  <si>
    <t>&lt; Identificação do Recurso Vinculado &gt;</t>
  </si>
  <si>
    <t>...</t>
  </si>
  <si>
    <t>TOTAL DOS RECURSOS VINCULADOS (I)</t>
  </si>
  <si>
    <t>&lt; Identificação do Recurso Não Vinculado &gt;</t>
  </si>
  <si>
    <t>TOTAL DOS RECURSOS NÃO VINCULADOS (II)</t>
  </si>
  <si>
    <t>TOTAL (III) = (I + II)</t>
  </si>
  <si>
    <t>REGIME PRÓPRIO DE PREVIDÊNCIA</t>
  </si>
  <si>
    <r>
      <t>DOS SERVIDORES</t>
    </r>
    <r>
      <rPr>
        <b/>
        <vertAlign val="superscript"/>
        <sz val="8"/>
        <rFont val="Times New Roman"/>
        <family val="1"/>
      </rPr>
      <t>1</t>
    </r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</si>
  <si>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A disponibilidade de caixa do RPPS está comprometida com o Passivo Atuarial.</t>
    </r>
  </si>
  <si>
    <t>Tabela 5.1 – Demonstrativo da Disponibilidade de Caixa em que o Consórcio Público tenha insuficiência de caixa</t>
  </si>
  <si>
    <t>INSUFICIÊNCIA DE CAIXA DO CONSÓRCIO PÚBLICO (IV)</t>
  </si>
  <si>
    <t>&lt; Identificação da Insuficiência por Vinculação&gt;</t>
  </si>
  <si>
    <t>TOTAL DO ENTE MAIS CONSÓRCIO PÚBLICO (V) = (III + IV)</t>
  </si>
  <si>
    <t>REGIME PRÓPRIO DE PREVIDÊNCIA DOS SERVIDORES</t>
  </si>
  <si>
    <t>Tabela 5.2 – Demonstrativo da Disponibilidade de Caixa do Consórcio Público</t>
  </si>
  <si>
    <t xml:space="preserve"> RGF – ANEXO 5 (Portaria STN nº 72/2012, art. 15, inciso IV, a)</t>
  </si>
  <si>
    <t>&lt; Identificação do Recurso Vinculado - Contrato de Rateio &gt;</t>
  </si>
  <si>
    <t>TOTAL DOS RECURSOS VINCULADOS - CONTRATO DE RATEIO (I)</t>
  </si>
  <si>
    <t>&lt; Identificação do Recurso Não Vinculado - Contrato de Rateio&gt;</t>
  </si>
  <si>
    <t>TOTAL DOS RECURSOS NÃO VINCULADOS - CONTRATO DE RATEIO (II)</t>
  </si>
  <si>
    <t>&lt; Identificação do Recurso Próprio &gt;</t>
  </si>
  <si>
    <t>TOTAL DOS RECURSOS PRÓPRIOS (III)</t>
  </si>
  <si>
    <t>TOTAL (IV) = (I + II + III)</t>
  </si>
  <si>
    <t>Tabela 6 – Demonstrativo dos Restos a Pagar</t>
  </si>
  <si>
    <t>DEMONSTRATIVO DOS RESTOS A PAGAR</t>
  </si>
  <si>
    <t xml:space="preserve">RGF – ANEXO 6 (LRF, art. 55, inciso III, alínea "b") 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</si>
  <si>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</si>
  <si>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</si>
  <si>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</si>
  <si>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 xml:space="preserve">Liquidados e Não Pagos </t>
  </si>
  <si>
    <t>Empenhados e Não Liquidados</t>
  </si>
  <si>
    <t>De Exercícios Anteriores</t>
  </si>
  <si>
    <t>Do Exercício</t>
  </si>
  <si>
    <r>
      <t>REGIME PRÓPRIO DE PREVIDÊNCIA DOS SERVIDORES</t>
    </r>
    <r>
      <rPr>
        <vertAlign val="superscript"/>
        <sz val="8"/>
        <rFont val="Times New Roman"/>
        <family val="1"/>
      </rPr>
      <t>1</t>
    </r>
  </si>
  <si>
    <t>Tabela 6.1 – Demonstrativo dos Restos a Pagar do Consórcio Público</t>
  </si>
  <si>
    <t xml:space="preserve">RGF – ANEXO 6 (Portaria STN nº 72/2012, art. 15, inciso IV, a) </t>
  </si>
  <si>
    <t xml:space="preserve">De Exercícios </t>
  </si>
  <si>
    <t>Anteriores</t>
  </si>
  <si>
    <t>&lt; Identificação do Recurso Vinculado – Contrato de Rateio&gt;</t>
  </si>
  <si>
    <t>&lt; Identificação do Recurso Próprio&gt;</t>
  </si>
  <si>
    <t>Tabela 7 - Demonstrativo Simplificado do Relatório de Gestão Fiscal</t>
  </si>
  <si>
    <t>DEMONSTRATIVO SIMPLIFICADO DO RELATÓRIO DE GESTÃO FISCAL</t>
  </si>
  <si>
    <t xml:space="preserve"> LRF, art. 48 - Anexo 7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</si>
  <si>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</si>
  <si>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</si>
  <si>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</si>
  <si>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</si>
  <si>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</si>
  <si>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</si>
  <si>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</si>
  <si>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</si>
  <si>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</si>
  <si>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</si>
  <si>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</si>
  <si>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</si>
  <si>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</si>
  <si>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EM RESTOS A PAGAR NÃO PROCESSADOS</t>
  </si>
  <si>
    <t>Valor Total</t>
  </si>
  <si>
    <t>IVANILDO PAIVA BARBOSA</t>
  </si>
  <si>
    <t>2013/2016</t>
  </si>
  <si>
    <t>252.222.953-20</t>
  </si>
  <si>
    <t>JOSE AUGUSTO BEZERRA DE SOUSA</t>
  </si>
  <si>
    <t>CRC-MA Nº 111852/O-0</t>
  </si>
  <si>
    <t>www.davinopolis.ma.gov.br</t>
  </si>
  <si>
    <t>Rua Adalia s/nº - Centro</t>
  </si>
  <si>
    <t>(99) 3534-1136</t>
  </si>
  <si>
    <t>ESTADO DO MARANHÃO - PREFEITURA MUNICIPAL DE DAVINOPOLIS</t>
  </si>
  <si>
    <t>&lt;CNPJ:01.616.269/0001-60</t>
  </si>
  <si>
    <t>QUADRIMESTRE DE REFERÊNCIA: PRIMEIRO SIMESTRE DE 2014</t>
  </si>
  <si>
    <t>JULHO/2013</t>
  </si>
  <si>
    <t>AGOSTO/2013</t>
  </si>
  <si>
    <t>NOV2013</t>
  </si>
  <si>
    <t>OUT/2013</t>
  </si>
  <si>
    <t>SETE/2013</t>
  </si>
  <si>
    <t>DEZ/2013</t>
  </si>
  <si>
    <t>JAN/2014</t>
  </si>
  <si>
    <t>FEV/2014</t>
  </si>
  <si>
    <t>MAR/2014</t>
  </si>
  <si>
    <t>ABRIL/2014</t>
  </si>
  <si>
    <t>MAI/2014</t>
  </si>
  <si>
    <t>JUNHO/2014</t>
  </si>
  <si>
    <t>SALDO DO EXERCÍCIO DE 2014</t>
  </si>
  <si>
    <t>PODER EXUTIVOS</t>
  </si>
  <si>
    <t>PREFEITURA MUNICIPAL DE DAVINOPOLIS</t>
  </si>
  <si>
    <t>FUNDEB</t>
  </si>
  <si>
    <t>FUNDO MUNICIPAL DE SAÚDE</t>
  </si>
  <si>
    <t>FUNDO MUNICIPAL DE ASSISTENCIA SOCIAL</t>
  </si>
  <si>
    <t>16.00</t>
  </si>
  <si>
    <t>42.30</t>
  </si>
  <si>
    <t>54.00</t>
  </si>
  <si>
    <t>48.60</t>
  </si>
  <si>
    <t>7.00</t>
  </si>
  <si>
    <t>PERÍODO DE REFERÊNCIA: 1º SEMESTRE DE 2014</t>
  </si>
  <si>
    <t>&lt;PERÍODO DE REFERÊNCIA: 1º SEMESTRE DE 2014</t>
  </si>
  <si>
    <t>&lt;PERÍODO DE REFERÊNCIA : 1º SEMESTRE DE 2014</t>
  </si>
  <si>
    <t>&lt;PERÍODO DE REFERÊNCIA:1º SEMESTRE DE 2014</t>
  </si>
  <si>
    <t>SITE:WWW.SETFOCUS.COM.BR E MURAL DA PREFEITURA</t>
  </si>
  <si>
    <t>10/072014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</si>
</sst>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_);[Red]&quot;(R$ &quot;#,##0.00\)"/>
  </numFmts>
  <fonts count="23" x14ac:knownFonts="1"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7"/>
      <name val="Times New Roman"/>
      <family val="1"/>
    </font>
    <font>
      <b/>
      <sz val="20"/>
      <color indexed="9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sz val="7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22"/>
      </bottom>
      <diagonal/>
    </border>
  </borders>
  <cellStyleXfs count="2">
    <xf numFmtId="0" fontId="0" fillId="0" borderId="0"/>
    <xf numFmtId="0" fontId="22" fillId="0" borderId="0"/>
  </cellStyleXfs>
  <cellXfs count="476">
    <xf numFmtId="0" fontId="0" fillId="0" borderId="0" xfId="0"/>
    <xf numFmtId="0" fontId="0" fillId="0" borderId="0" xfId="0" applyAlignment="1">
      <alignment vertical="center"/>
    </xf>
    <xf numFmtId="0" fontId="3" fillId="0" borderId="0" xfId="0" applyNumberFormat="1" applyFont="1" applyFill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22" fillId="0" borderId="2" xfId="1" applyBorder="1" applyAlignment="1">
      <alignment vertical="center"/>
    </xf>
    <xf numFmtId="0" fontId="0" fillId="0" borderId="3" xfId="1" applyFont="1" applyBorder="1" applyAlignment="1">
      <alignment horizontal="left" vertical="center"/>
    </xf>
    <xf numFmtId="0" fontId="22" fillId="0" borderId="0" xfId="1" applyBorder="1" applyAlignment="1" applyProtection="1">
      <alignment vertical="center"/>
      <protection locked="0"/>
    </xf>
    <xf numFmtId="0" fontId="0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0" fillId="0" borderId="4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0" fontId="3" fillId="0" borderId="5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0" fontId="3" fillId="0" borderId="7" xfId="0" applyNumberFormat="1" applyFont="1" applyFill="1" applyBorder="1" applyAlignment="1">
      <alignment horizontal="left" vertical="center" indent="1"/>
    </xf>
    <xf numFmtId="0" fontId="3" fillId="0" borderId="7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NumberFormat="1" applyFont="1" applyFill="1" applyAlignment="1"/>
    <xf numFmtId="0" fontId="3" fillId="0" borderId="0" xfId="0" applyNumberFormat="1" applyFont="1" applyFill="1" applyAlignment="1"/>
    <xf numFmtId="0" fontId="10" fillId="0" borderId="0" xfId="0" applyNumberFormat="1" applyFont="1" applyFill="1" applyAlignment="1"/>
    <xf numFmtId="164" fontId="3" fillId="0" borderId="0" xfId="0" applyNumberFormat="1" applyFont="1" applyFill="1" applyAlignment="1">
      <alignment horizontal="right"/>
    </xf>
    <xf numFmtId="0" fontId="10" fillId="0" borderId="8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/>
    </xf>
    <xf numFmtId="0" fontId="12" fillId="0" borderId="13" xfId="0" applyNumberFormat="1" applyFont="1" applyFill="1" applyBorder="1" applyAlignment="1">
      <alignment horizontal="center" vertical="top" wrapText="1"/>
    </xf>
    <xf numFmtId="0" fontId="12" fillId="0" borderId="7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/>
    <xf numFmtId="4" fontId="3" fillId="0" borderId="11" xfId="0" applyNumberFormat="1" applyFont="1" applyFill="1" applyBorder="1" applyAlignment="1"/>
    <xf numFmtId="4" fontId="3" fillId="0" borderId="14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4" fontId="3" fillId="0" borderId="12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protection locked="0"/>
    </xf>
    <xf numFmtId="4" fontId="3" fillId="0" borderId="15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>
      <alignment horizontal="left" wrapText="1"/>
    </xf>
    <xf numFmtId="4" fontId="3" fillId="0" borderId="12" xfId="0" applyNumberFormat="1" applyFont="1" applyFill="1" applyBorder="1" applyAlignment="1"/>
    <xf numFmtId="4" fontId="3" fillId="0" borderId="15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0" fontId="3" fillId="0" borderId="7" xfId="0" applyNumberFormat="1" applyFont="1" applyFill="1" applyBorder="1" applyAlignment="1">
      <alignment horizontal="left" indent="1"/>
    </xf>
    <xf numFmtId="4" fontId="3" fillId="0" borderId="13" xfId="0" applyNumberFormat="1" applyFont="1" applyFill="1" applyBorder="1" applyAlignment="1" applyProtection="1">
      <protection locked="0"/>
    </xf>
    <xf numFmtId="4" fontId="3" fillId="0" borderId="7" xfId="0" applyNumberFormat="1" applyFont="1" applyFill="1" applyBorder="1" applyAlignment="1" applyProtection="1">
      <protection locked="0"/>
    </xf>
    <xf numFmtId="4" fontId="3" fillId="0" borderId="16" xfId="0" applyNumberFormat="1" applyFont="1" applyFill="1" applyBorder="1" applyAlignment="1" applyProtection="1">
      <protection locked="0"/>
    </xf>
    <xf numFmtId="4" fontId="3" fillId="0" borderId="13" xfId="0" applyNumberFormat="1" applyFont="1" applyFill="1" applyBorder="1" applyAlignment="1"/>
    <xf numFmtId="4" fontId="3" fillId="0" borderId="16" xfId="0" applyNumberFormat="1" applyFont="1" applyFill="1" applyBorder="1" applyAlignment="1"/>
    <xf numFmtId="0" fontId="0" fillId="0" borderId="0" xfId="0" applyFill="1" applyBorder="1"/>
    <xf numFmtId="0" fontId="3" fillId="0" borderId="2" xfId="0" applyNumberFormat="1" applyFont="1" applyFill="1" applyBorder="1" applyAlignment="1"/>
    <xf numFmtId="0" fontId="10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wrapText="1"/>
    </xf>
    <xf numFmtId="10" fontId="3" fillId="0" borderId="17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8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40" fontId="3" fillId="0" borderId="11" xfId="0" applyNumberFormat="1" applyFont="1" applyFill="1" applyBorder="1" applyAlignment="1">
      <alignment vertical="center"/>
    </xf>
    <xf numFmtId="40" fontId="3" fillId="0" borderId="1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40" fontId="3" fillId="0" borderId="12" xfId="0" applyNumberFormat="1" applyFont="1" applyFill="1" applyBorder="1" applyAlignment="1" applyProtection="1">
      <alignment vertical="center"/>
      <protection locked="0"/>
    </xf>
    <xf numFmtId="40" fontId="3" fillId="0" borderId="0" xfId="0" applyNumberFormat="1" applyFont="1" applyFill="1" applyAlignment="1" applyProtection="1">
      <alignment vertical="center"/>
      <protection locked="0"/>
    </xf>
    <xf numFmtId="40" fontId="3" fillId="0" borderId="12" xfId="0" applyNumberFormat="1" applyFont="1" applyFill="1" applyBorder="1" applyAlignment="1">
      <alignment vertical="center"/>
    </xf>
    <xf numFmtId="40" fontId="3" fillId="0" borderId="1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indent="1"/>
    </xf>
    <xf numFmtId="0" fontId="3" fillId="3" borderId="0" xfId="0" applyNumberFormat="1" applyFont="1" applyFill="1" applyBorder="1" applyAlignment="1">
      <alignment horizontal="left" vertical="center" indent="1"/>
    </xf>
    <xf numFmtId="40" fontId="3" fillId="0" borderId="13" xfId="0" applyNumberFormat="1" applyFont="1" applyFill="1" applyBorder="1" applyAlignment="1" applyProtection="1">
      <alignment vertical="center"/>
      <protection locked="0"/>
    </xf>
    <xf numFmtId="40" fontId="3" fillId="0" borderId="7" xfId="0" applyNumberFormat="1" applyFont="1" applyFill="1" applyBorder="1" applyAlignment="1" applyProtection="1">
      <alignment vertical="center"/>
      <protection locked="0"/>
    </xf>
    <xf numFmtId="40" fontId="3" fillId="0" borderId="13" xfId="0" applyNumberFormat="1" applyFont="1" applyFill="1" applyBorder="1" applyAlignment="1">
      <alignment vertical="center"/>
    </xf>
    <xf numFmtId="40" fontId="3" fillId="0" borderId="16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 applyProtection="1">
      <alignment horizontal="center" vertical="center"/>
      <protection locked="0"/>
    </xf>
    <xf numFmtId="10" fontId="3" fillId="0" borderId="2" xfId="0" applyNumberFormat="1" applyFont="1" applyFill="1" applyBorder="1" applyAlignment="1" applyProtection="1">
      <alignment horizontal="left" vertical="center"/>
      <protection locked="0"/>
    </xf>
    <xf numFmtId="40" fontId="3" fillId="0" borderId="16" xfId="0" applyNumberFormat="1" applyFont="1" applyFill="1" applyBorder="1" applyAlignment="1" applyProtection="1">
      <alignment vertical="center"/>
      <protection locked="0"/>
    </xf>
    <xf numFmtId="40" fontId="3" fillId="0" borderId="17" xfId="0" applyNumberFormat="1" applyFont="1" applyFill="1" applyBorder="1" applyAlignment="1" applyProtection="1">
      <alignment vertical="center"/>
      <protection locked="0"/>
    </xf>
    <xf numFmtId="40" fontId="10" fillId="0" borderId="17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4" fontId="3" fillId="0" borderId="17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4" fontId="3" fillId="0" borderId="1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horizontal="justify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10" fontId="3" fillId="0" borderId="18" xfId="0" applyNumberFormat="1" applyFont="1" applyFill="1" applyBorder="1" applyAlignment="1" applyProtection="1">
      <alignment vertical="center"/>
      <protection locked="0"/>
    </xf>
    <xf numFmtId="10" fontId="3" fillId="0" borderId="17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/>
    <xf numFmtId="37" fontId="3" fillId="0" borderId="0" xfId="0" applyNumberFormat="1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10" fillId="0" borderId="14" xfId="0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7" fillId="0" borderId="3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/>
    <xf numFmtId="4" fontId="3" fillId="0" borderId="17" xfId="0" applyNumberFormat="1" applyFont="1" applyFill="1" applyBorder="1" applyAlignment="1"/>
    <xf numFmtId="0" fontId="3" fillId="0" borderId="2" xfId="0" applyFont="1" applyFill="1" applyBorder="1" applyAlignment="1"/>
    <xf numFmtId="4" fontId="3" fillId="0" borderId="17" xfId="0" applyNumberFormat="1" applyFont="1" applyFill="1" applyBorder="1" applyAlignment="1" applyProtection="1">
      <protection locked="0"/>
    </xf>
    <xf numFmtId="37" fontId="3" fillId="0" borderId="16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/>
    <xf numFmtId="37" fontId="3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4" fontId="3" fillId="0" borderId="16" xfId="0" applyNumberFormat="1" applyFont="1" applyBorder="1" applyAlignment="1" applyProtection="1">
      <alignment horizontal="right" vertical="center" wrapText="1"/>
      <protection locked="0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 applyProtection="1">
      <alignment horizontal="right" vertical="center" wrapText="1"/>
      <protection locked="0"/>
    </xf>
    <xf numFmtId="10" fontId="3" fillId="4" borderId="17" xfId="0" applyNumberFormat="1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3" borderId="1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164" fontId="3" fillId="0" borderId="7" xfId="0" applyNumberFormat="1" applyFont="1" applyBorder="1" applyAlignment="1">
      <alignment horizontal="right"/>
    </xf>
    <xf numFmtId="0" fontId="10" fillId="0" borderId="1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3" fillId="0" borderId="19" xfId="0" applyFont="1" applyBorder="1" applyAlignment="1" applyProtection="1">
      <alignment horizontal="left"/>
      <protection locked="0"/>
    </xf>
    <xf numFmtId="4" fontId="3" fillId="0" borderId="0" xfId="0" applyNumberFormat="1" applyFont="1" applyBorder="1" applyAlignment="1" applyProtection="1">
      <alignment horizontal="right" wrapText="1"/>
      <protection locked="0"/>
    </xf>
    <xf numFmtId="4" fontId="3" fillId="0" borderId="11" xfId="0" applyNumberFormat="1" applyFont="1" applyBorder="1" applyAlignment="1" applyProtection="1">
      <alignment horizontal="right" wrapText="1"/>
      <protection locked="0"/>
    </xf>
    <xf numFmtId="4" fontId="3" fillId="0" borderId="14" xfId="0" applyNumberFormat="1" applyFont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15" xfId="0" applyNumberFormat="1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left"/>
    </xf>
    <xf numFmtId="4" fontId="10" fillId="0" borderId="18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/>
    <xf numFmtId="0" fontId="3" fillId="0" borderId="0" xfId="0" applyFont="1" applyBorder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4" fontId="3" fillId="0" borderId="13" xfId="0" applyNumberFormat="1" applyFont="1" applyBorder="1" applyAlignment="1" applyProtection="1">
      <alignment horizontal="right" wrapText="1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left"/>
    </xf>
    <xf numFmtId="4" fontId="10" fillId="0" borderId="23" xfId="0" applyNumberFormat="1" applyFont="1" applyBorder="1" applyAlignment="1">
      <alignment horizontal="right"/>
    </xf>
    <xf numFmtId="4" fontId="10" fillId="0" borderId="24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4" fontId="10" fillId="0" borderId="18" xfId="0" applyNumberFormat="1" applyFont="1" applyFill="1" applyBorder="1" applyAlignment="1">
      <alignment horizontal="right" wrapText="1"/>
    </xf>
    <xf numFmtId="4" fontId="10" fillId="0" borderId="13" xfId="0" applyNumberFormat="1" applyFont="1" applyFill="1" applyBorder="1" applyAlignment="1">
      <alignment horizontal="right" wrapText="1"/>
    </xf>
    <xf numFmtId="4" fontId="10" fillId="0" borderId="17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4" fontId="10" fillId="0" borderId="17" xfId="0" applyNumberFormat="1" applyFont="1" applyBorder="1" applyAlignment="1">
      <alignment horizontal="right"/>
    </xf>
    <xf numFmtId="4" fontId="10" fillId="0" borderId="16" xfId="0" applyNumberFormat="1" applyFont="1" applyBorder="1" applyAlignment="1">
      <alignment horizontal="right"/>
    </xf>
    <xf numFmtId="4" fontId="10" fillId="0" borderId="18" xfId="0" applyNumberFormat="1" applyFont="1" applyFill="1" applyBorder="1" applyAlignment="1" applyProtection="1">
      <alignment horizontal="right" wrapText="1"/>
      <protection locked="0"/>
    </xf>
    <xf numFmtId="4" fontId="10" fillId="0" borderId="17" xfId="0" applyNumberFormat="1" applyFont="1" applyFill="1" applyBorder="1" applyAlignment="1" applyProtection="1">
      <alignment horizontal="right" wrapText="1"/>
      <protection locked="0"/>
    </xf>
    <xf numFmtId="0" fontId="3" fillId="0" borderId="19" xfId="0" applyFont="1" applyFill="1" applyBorder="1" applyAlignment="1" applyProtection="1">
      <alignment horizontal="left"/>
      <protection locked="0"/>
    </xf>
    <xf numFmtId="4" fontId="10" fillId="0" borderId="11" xfId="0" applyNumberFormat="1" applyFont="1" applyFill="1" applyBorder="1" applyAlignment="1" applyProtection="1">
      <alignment horizontal="right" wrapText="1"/>
      <protection locked="0"/>
    </xf>
    <xf numFmtId="4" fontId="10" fillId="0" borderId="14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4" fontId="10" fillId="0" borderId="12" xfId="0" applyNumberFormat="1" applyFont="1" applyFill="1" applyBorder="1" applyAlignment="1" applyProtection="1">
      <alignment horizontal="right" wrapText="1"/>
      <protection locked="0"/>
    </xf>
    <xf numFmtId="4" fontId="10" fillId="0" borderId="15" xfId="0" applyNumberFormat="1" applyFont="1" applyFill="1" applyBorder="1" applyAlignment="1" applyProtection="1">
      <alignment horizontal="right"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10" fillId="0" borderId="13" xfId="0" applyNumberFormat="1" applyFont="1" applyFill="1" applyBorder="1" applyAlignment="1" applyProtection="1">
      <alignment horizontal="right" wrapText="1"/>
      <protection locked="0"/>
    </xf>
    <xf numFmtId="4" fontId="10" fillId="0" borderId="16" xfId="0" applyNumberFormat="1" applyFont="1" applyFill="1" applyBorder="1" applyAlignment="1" applyProtection="1">
      <alignment horizontal="right" wrapText="1"/>
      <protection locked="0"/>
    </xf>
    <xf numFmtId="0" fontId="10" fillId="0" borderId="1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left" vertical="center"/>
      <protection locked="0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4" fontId="3" fillId="0" borderId="11" xfId="0" applyNumberFormat="1" applyFont="1" applyBorder="1" applyAlignment="1" applyProtection="1">
      <alignment horizontal="right" vertical="center" wrapText="1"/>
      <protection locked="0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10" fillId="0" borderId="18" xfId="0" applyNumberFormat="1" applyFont="1" applyBorder="1" applyAlignment="1">
      <alignment horizontal="right" vertical="center" wrapText="1"/>
    </xf>
    <xf numFmtId="4" fontId="10" fillId="0" borderId="17" xfId="0" applyNumberFormat="1" applyFont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3" fillId="0" borderId="13" xfId="0" applyNumberFormat="1" applyFont="1" applyBorder="1" applyAlignment="1" applyProtection="1">
      <alignment horizontal="right" vertical="center" wrapText="1"/>
      <protection locked="0"/>
    </xf>
    <xf numFmtId="4" fontId="10" fillId="0" borderId="14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" fontId="10" fillId="0" borderId="15" xfId="0" applyNumberFormat="1" applyFont="1" applyBorder="1" applyAlignment="1" applyProtection="1">
      <alignment horizontal="right" vertical="center" wrapText="1"/>
      <protection locked="0"/>
    </xf>
    <xf numFmtId="4" fontId="10" fillId="0" borderId="13" xfId="0" applyNumberFormat="1" applyFont="1" applyBorder="1" applyAlignment="1" applyProtection="1">
      <alignment horizontal="right" vertical="center" wrapText="1"/>
      <protection locked="0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" fontId="10" fillId="0" borderId="18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39" fontId="3" fillId="0" borderId="20" xfId="0" applyNumberFormat="1" applyFont="1" applyBorder="1" applyAlignment="1" applyProtection="1">
      <alignment horizontal="right" vertical="center" wrapText="1"/>
      <protection locked="0"/>
    </xf>
    <xf numFmtId="39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39" fontId="3" fillId="0" borderId="9" xfId="0" applyNumberFormat="1" applyFont="1" applyBorder="1" applyAlignment="1" applyProtection="1">
      <alignment horizontal="right" vertical="center" wrapText="1"/>
      <protection locked="0"/>
    </xf>
    <xf numFmtId="39" fontId="3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</xf>
    <xf numFmtId="39" fontId="3" fillId="0" borderId="9" xfId="0" applyNumberFormat="1" applyFont="1" applyBorder="1" applyAlignment="1" applyProtection="1">
      <alignment horizontal="right" vertical="center" wrapText="1"/>
    </xf>
    <xf numFmtId="39" fontId="3" fillId="0" borderId="10" xfId="0" applyNumberFormat="1" applyFont="1" applyBorder="1" applyAlignment="1" applyProtection="1">
      <alignment horizontal="righ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39" fontId="3" fillId="0" borderId="9" xfId="0" applyNumberFormat="1" applyFont="1" applyFill="1" applyBorder="1" applyAlignment="1" applyProtection="1">
      <alignment horizontal="right" vertical="center" wrapText="1"/>
    </xf>
    <xf numFmtId="39" fontId="3" fillId="0" borderId="10" xfId="0" applyNumberFormat="1" applyFont="1" applyFill="1" applyBorder="1" applyAlignment="1" applyProtection="1">
      <alignment horizontal="right" vertical="center" wrapText="1"/>
    </xf>
    <xf numFmtId="40" fontId="3" fillId="0" borderId="9" xfId="0" applyNumberFormat="1" applyFont="1" applyBorder="1" applyAlignment="1" applyProtection="1">
      <alignment horizontal="right" vertical="center" wrapText="1"/>
      <protection locked="0"/>
    </xf>
    <xf numFmtId="40" fontId="3" fillId="0" borderId="10" xfId="0" applyNumberFormat="1" applyFont="1" applyBorder="1" applyAlignment="1" applyProtection="1">
      <alignment horizontal="right" vertical="center" wrapText="1"/>
      <protection locked="0"/>
    </xf>
    <xf numFmtId="0" fontId="10" fillId="0" borderId="2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 wrapText="1"/>
    </xf>
    <xf numFmtId="39" fontId="3" fillId="0" borderId="9" xfId="0" applyNumberFormat="1" applyFont="1" applyBorder="1" applyAlignment="1">
      <alignment horizontal="right" vertical="center" wrapText="1"/>
    </xf>
    <xf numFmtId="39" fontId="3" fillId="0" borderId="10" xfId="0" applyNumberFormat="1" applyFont="1" applyBorder="1" applyAlignment="1">
      <alignment horizontal="right" vertical="center" wrapText="1"/>
    </xf>
    <xf numFmtId="39" fontId="3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39" fontId="3" fillId="0" borderId="9" xfId="0" applyNumberFormat="1" applyFont="1" applyFill="1" applyBorder="1" applyAlignment="1">
      <alignment horizontal="right" vertical="center" wrapText="1"/>
    </xf>
    <xf numFmtId="39" fontId="3" fillId="0" borderId="1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/>
    <xf numFmtId="0" fontId="3" fillId="0" borderId="15" xfId="0" applyNumberFormat="1" applyFont="1" applyFill="1" applyBorder="1" applyAlignment="1" applyProtection="1">
      <protection locked="0"/>
    </xf>
    <xf numFmtId="0" fontId="3" fillId="0" borderId="4" xfId="0" applyNumberFormat="1" applyFont="1" applyFill="1" applyBorder="1" applyAlignment="1"/>
    <xf numFmtId="0" fontId="3" fillId="0" borderId="16" xfId="0" applyNumberFormat="1" applyFont="1" applyFill="1" applyBorder="1" applyAlignment="1" applyProtection="1">
      <protection locked="0"/>
    </xf>
    <xf numFmtId="14" fontId="22" fillId="0" borderId="0" xfId="1" applyNumberFormat="1" applyBorder="1" applyAlignment="1" applyProtection="1">
      <alignment vertical="center"/>
      <protection locked="0"/>
    </xf>
    <xf numFmtId="0" fontId="0" fillId="0" borderId="0" xfId="1" applyFont="1" applyBorder="1" applyAlignment="1" applyProtection="1">
      <alignment vertical="center"/>
      <protection locked="0"/>
    </xf>
    <xf numFmtId="0" fontId="1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40" fontId="3" fillId="0" borderId="33" xfId="0" applyNumberFormat="1" applyFont="1" applyFill="1" applyBorder="1" applyAlignment="1">
      <alignment horizontal="center" vertical="center"/>
    </xf>
    <xf numFmtId="40" fontId="3" fillId="0" borderId="34" xfId="0" applyNumberFormat="1" applyFont="1" applyFill="1" applyBorder="1" applyAlignment="1">
      <alignment horizontal="center" vertical="center"/>
    </xf>
    <xf numFmtId="40" fontId="3" fillId="0" borderId="31" xfId="0" applyNumberFormat="1" applyFont="1" applyFill="1" applyBorder="1" applyAlignment="1" applyProtection="1">
      <alignment horizontal="center" vertical="center"/>
      <protection locked="0"/>
    </xf>
    <xf numFmtId="40" fontId="3" fillId="0" borderId="32" xfId="0" applyNumberFormat="1" applyFont="1" applyFill="1" applyBorder="1" applyAlignment="1" applyProtection="1">
      <alignment horizontal="center" vertical="center"/>
      <protection locked="0"/>
    </xf>
    <xf numFmtId="40" fontId="3" fillId="0" borderId="31" xfId="0" applyNumberFormat="1" applyFont="1" applyFill="1" applyBorder="1" applyAlignment="1">
      <alignment horizontal="center" vertical="center"/>
    </xf>
    <xf numFmtId="40" fontId="3" fillId="0" borderId="32" xfId="0" applyNumberFormat="1" applyFont="1" applyFill="1" applyBorder="1" applyAlignment="1">
      <alignment horizontal="center" vertical="center"/>
    </xf>
    <xf numFmtId="40" fontId="3" fillId="0" borderId="13" xfId="0" applyNumberFormat="1" applyFont="1" applyFill="1" applyBorder="1" applyAlignment="1" applyProtection="1">
      <alignment horizontal="center" vertical="center"/>
      <protection locked="0"/>
    </xf>
    <xf numFmtId="40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left" vertical="center"/>
    </xf>
    <xf numFmtId="40" fontId="3" fillId="0" borderId="11" xfId="0" applyNumberFormat="1" applyFont="1" applyFill="1" applyBorder="1" applyAlignment="1">
      <alignment horizontal="center" vertical="center"/>
    </xf>
    <xf numFmtId="40" fontId="3" fillId="0" borderId="14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7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10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0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center" vertical="center" wrapText="1"/>
    </xf>
    <xf numFmtId="10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/>
    </xf>
    <xf numFmtId="0" fontId="12" fillId="0" borderId="16" xfId="0" applyNumberFormat="1" applyFont="1" applyFill="1" applyBorder="1" applyAlignment="1">
      <alignment horizontal="center"/>
    </xf>
    <xf numFmtId="0" fontId="12" fillId="0" borderId="18" xfId="0" applyNumberFormat="1" applyFont="1" applyFill="1" applyBorder="1" applyAlignment="1">
      <alignment horizontal="center"/>
    </xf>
    <xf numFmtId="0" fontId="12" fillId="0" borderId="14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NumberFormat="1" applyFont="1" applyFill="1" applyBorder="1" applyAlignment="1">
      <alignment horizontal="center"/>
    </xf>
    <xf numFmtId="4" fontId="3" fillId="0" borderId="17" xfId="0" applyNumberFormat="1" applyFont="1" applyFill="1" applyBorder="1" applyAlignment="1" applyProtection="1">
      <alignment horizontal="center"/>
      <protection locked="0"/>
    </xf>
    <xf numFmtId="10" fontId="3" fillId="0" borderId="17" xfId="0" applyNumberFormat="1" applyFont="1" applyFill="1" applyBorder="1" applyAlignment="1">
      <alignment horizontal="center"/>
    </xf>
    <xf numFmtId="0" fontId="13" fillId="5" borderId="0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right" vertical="center"/>
    </xf>
    <xf numFmtId="0" fontId="13" fillId="6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8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  <protection locked="0"/>
    </xf>
    <xf numFmtId="4" fontId="3" fillId="0" borderId="17" xfId="0" applyNumberFormat="1" applyFont="1" applyFill="1" applyBorder="1" applyAlignment="1" applyProtection="1">
      <alignment horizontal="right" vertical="center"/>
      <protection locked="0"/>
    </xf>
    <xf numFmtId="10" fontId="3" fillId="0" borderId="18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 applyProtection="1">
      <alignment horizontal="center" vertical="center"/>
      <protection locked="0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right" vertical="center"/>
    </xf>
    <xf numFmtId="4" fontId="3" fillId="0" borderId="16" xfId="0" applyNumberFormat="1" applyFont="1" applyFill="1" applyBorder="1" applyAlignment="1" applyProtection="1">
      <alignment horizontal="right" vertical="center"/>
      <protection locked="0"/>
    </xf>
    <xf numFmtId="0" fontId="16" fillId="0" borderId="20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10" fontId="3" fillId="0" borderId="18" xfId="0" applyNumberFormat="1" applyFont="1" applyFill="1" applyBorder="1" applyAlignment="1" applyProtection="1">
      <alignment vertical="center"/>
      <protection locked="0"/>
    </xf>
    <xf numFmtId="10" fontId="3" fillId="0" borderId="17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4" fontId="10" fillId="0" borderId="18" xfId="0" applyNumberFormat="1" applyFont="1" applyBorder="1" applyAlignment="1" applyProtection="1">
      <alignment horizontal="right" wrapText="1"/>
      <protection locked="0"/>
    </xf>
    <xf numFmtId="4" fontId="10" fillId="0" borderId="17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10" fillId="0" borderId="8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13" fillId="6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left" vertical="center" wrapText="1"/>
    </xf>
    <xf numFmtId="164" fontId="3" fillId="0" borderId="10" xfId="0" applyNumberFormat="1" applyFont="1" applyBorder="1" applyAlignment="1" applyProtection="1">
      <alignment horizontal="right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21" fillId="6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5"/>
  <sheetViews>
    <sheetView tabSelected="1" workbookViewId="0">
      <selection activeCell="A2" sqref="A2:B2"/>
    </sheetView>
  </sheetViews>
  <sheetFormatPr defaultColWidth="46.42578125" defaultRowHeight="12.75" x14ac:dyDescent="0.2"/>
  <cols>
    <col min="1" max="1" width="73" style="1" customWidth="1"/>
    <col min="2" max="2" width="58.140625" style="1" customWidth="1"/>
    <col min="3" max="16384" width="46.42578125" style="1"/>
  </cols>
  <sheetData>
    <row r="1" spans="1:256" ht="18.75" x14ac:dyDescent="0.2">
      <c r="A1" s="289" t="s">
        <v>386</v>
      </c>
      <c r="B1" s="289"/>
    </row>
    <row r="2" spans="1:256" ht="18.75" x14ac:dyDescent="0.2">
      <c r="A2" s="289" t="s">
        <v>0</v>
      </c>
      <c r="B2" s="289"/>
    </row>
    <row r="3" spans="1:256" ht="18.75" x14ac:dyDescent="0.2">
      <c r="A3" s="289" t="s">
        <v>387</v>
      </c>
      <c r="B3" s="289"/>
    </row>
    <row r="4" spans="1:256" ht="18.75" x14ac:dyDescent="0.3">
      <c r="A4" s="290" t="s">
        <v>1</v>
      </c>
      <c r="B4" s="290"/>
      <c r="C4" s="2"/>
      <c r="D4" s="2"/>
      <c r="E4" s="2"/>
      <c r="F4" s="2"/>
      <c r="G4" s="2"/>
      <c r="H4" s="2"/>
      <c r="I4" s="2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8.75" x14ac:dyDescent="0.2">
      <c r="A5" s="289" t="s">
        <v>388</v>
      </c>
      <c r="B5" s="289"/>
    </row>
    <row r="6" spans="1:256" ht="22.5" x14ac:dyDescent="0.2">
      <c r="A6" s="291" t="s">
        <v>2</v>
      </c>
      <c r="B6" s="291"/>
    </row>
    <row r="8" spans="1:256" ht="18" x14ac:dyDescent="0.2">
      <c r="A8" s="3" t="s">
        <v>3</v>
      </c>
      <c r="B8" s="4"/>
    </row>
    <row r="9" spans="1:256" x14ac:dyDescent="0.2">
      <c r="A9" s="5" t="s">
        <v>4</v>
      </c>
      <c r="B9" s="6" t="s">
        <v>378</v>
      </c>
    </row>
    <row r="10" spans="1:256" x14ac:dyDescent="0.2">
      <c r="A10" s="5" t="s">
        <v>5</v>
      </c>
      <c r="B10" s="6" t="s">
        <v>379</v>
      </c>
    </row>
    <row r="11" spans="1:256" x14ac:dyDescent="0.2">
      <c r="A11" s="5" t="s">
        <v>6</v>
      </c>
      <c r="B11" s="6" t="s">
        <v>380</v>
      </c>
    </row>
    <row r="12" spans="1:256" x14ac:dyDescent="0.2">
      <c r="A12" s="5" t="s">
        <v>7</v>
      </c>
      <c r="B12" s="6" t="s">
        <v>381</v>
      </c>
    </row>
    <row r="13" spans="1:256" x14ac:dyDescent="0.2">
      <c r="A13" s="5" t="s">
        <v>8</v>
      </c>
      <c r="B13" s="6" t="s">
        <v>382</v>
      </c>
    </row>
    <row r="14" spans="1:256" ht="18" x14ac:dyDescent="0.2">
      <c r="A14" s="3" t="s">
        <v>9</v>
      </c>
      <c r="B14" s="4"/>
    </row>
    <row r="15" spans="1:256" x14ac:dyDescent="0.2">
      <c r="A15" s="5" t="s">
        <v>10</v>
      </c>
      <c r="B15" s="288" t="s">
        <v>416</v>
      </c>
    </row>
    <row r="16" spans="1:256" x14ac:dyDescent="0.2">
      <c r="A16" s="7" t="s">
        <v>11</v>
      </c>
      <c r="B16" s="287">
        <v>41830</v>
      </c>
    </row>
    <row r="17" spans="1:2" x14ac:dyDescent="0.2">
      <c r="A17" s="5" t="s">
        <v>12</v>
      </c>
      <c r="B17" s="288" t="s">
        <v>417</v>
      </c>
    </row>
    <row r="18" spans="1:2" ht="18" x14ac:dyDescent="0.2">
      <c r="A18" s="3" t="s">
        <v>13</v>
      </c>
      <c r="B18" s="4"/>
    </row>
    <row r="19" spans="1:2" ht="18" x14ac:dyDescent="0.2">
      <c r="A19" s="8" t="s">
        <v>14</v>
      </c>
      <c r="B19" s="9" t="s">
        <v>383</v>
      </c>
    </row>
    <row r="20" spans="1:2" x14ac:dyDescent="0.2">
      <c r="A20" s="5" t="s">
        <v>15</v>
      </c>
      <c r="B20" s="6" t="s">
        <v>384</v>
      </c>
    </row>
    <row r="21" spans="1:2" x14ac:dyDescent="0.2">
      <c r="A21" s="7" t="s">
        <v>16</v>
      </c>
      <c r="B21" s="6" t="s">
        <v>385</v>
      </c>
    </row>
    <row r="22" spans="1:2" ht="18" x14ac:dyDescent="0.2">
      <c r="A22" s="10" t="s">
        <v>17</v>
      </c>
      <c r="B22" s="9" t="s">
        <v>383</v>
      </c>
    </row>
    <row r="1000" spans="1:1" x14ac:dyDescent="0.2">
      <c r="A1000" s="11" t="s">
        <v>18</v>
      </c>
    </row>
    <row r="1005" spans="1:1" x14ac:dyDescent="0.2">
      <c r="A1005" s="11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65.5703125" style="130" customWidth="1"/>
    <col min="2" max="4" width="17.42578125" style="130" customWidth="1"/>
    <col min="5" max="16384" width="9.140625" style="130"/>
  </cols>
  <sheetData>
    <row r="1" spans="1:5" ht="15.75" customHeight="1" x14ac:dyDescent="0.25">
      <c r="A1" s="428" t="s">
        <v>329</v>
      </c>
      <c r="B1" s="428"/>
      <c r="C1" s="428"/>
      <c r="D1" s="428"/>
    </row>
    <row r="2" spans="1:5" ht="11.25" customHeight="1" x14ac:dyDescent="0.2">
      <c r="A2" s="429"/>
      <c r="B2" s="429"/>
      <c r="C2" s="429"/>
      <c r="D2" s="429"/>
    </row>
    <row r="3" spans="1:5" ht="11.25" customHeight="1" x14ac:dyDescent="0.2">
      <c r="A3" s="430" t="s">
        <v>386</v>
      </c>
      <c r="B3" s="430"/>
      <c r="C3" s="430"/>
      <c r="D3" s="430"/>
    </row>
    <row r="4" spans="1:5" ht="11.25" customHeight="1" x14ac:dyDescent="0.2">
      <c r="A4" s="431" t="s">
        <v>0</v>
      </c>
      <c r="B4" s="431"/>
      <c r="C4" s="431"/>
      <c r="D4" s="431"/>
    </row>
    <row r="5" spans="1:5" ht="11.25" customHeight="1" x14ac:dyDescent="0.2">
      <c r="A5" s="431" t="s">
        <v>1</v>
      </c>
      <c r="B5" s="431"/>
      <c r="C5" s="431"/>
      <c r="D5" s="431"/>
    </row>
    <row r="6" spans="1:5" ht="11.25" customHeight="1" x14ac:dyDescent="0.2">
      <c r="A6" s="433" t="s">
        <v>313</v>
      </c>
      <c r="B6" s="433"/>
      <c r="C6" s="433"/>
      <c r="D6" s="433"/>
    </row>
    <row r="7" spans="1:5" ht="11.25" customHeight="1" x14ac:dyDescent="0.2">
      <c r="A7" s="431" t="s">
        <v>22</v>
      </c>
      <c r="B7" s="431"/>
      <c r="C7" s="431"/>
      <c r="D7" s="431"/>
    </row>
    <row r="8" spans="1:5" ht="11.25" customHeight="1" x14ac:dyDescent="0.2">
      <c r="A8" s="430" t="s">
        <v>413</v>
      </c>
      <c r="B8" s="430"/>
      <c r="C8" s="430"/>
      <c r="D8" s="430"/>
    </row>
    <row r="9" spans="1:5" ht="26.85" customHeight="1" x14ac:dyDescent="0.35">
      <c r="A9" s="439" t="s">
        <v>91</v>
      </c>
      <c r="B9" s="439"/>
      <c r="C9" s="439"/>
      <c r="D9" s="439"/>
    </row>
    <row r="10" spans="1:5" ht="11.25" customHeight="1" x14ac:dyDescent="0.2">
      <c r="A10" s="437" t="s">
        <v>314</v>
      </c>
      <c r="B10" s="437"/>
      <c r="C10" s="437"/>
      <c r="D10" s="176">
        <v>1</v>
      </c>
      <c r="E10" s="139"/>
    </row>
    <row r="11" spans="1:5" ht="11.25" customHeight="1" x14ac:dyDescent="0.2">
      <c r="A11" s="438" t="s">
        <v>315</v>
      </c>
      <c r="B11" s="426" t="s">
        <v>316</v>
      </c>
      <c r="C11" s="427" t="s">
        <v>317</v>
      </c>
      <c r="D11" s="416" t="s">
        <v>318</v>
      </c>
      <c r="E11" s="139"/>
    </row>
    <row r="12" spans="1:5" ht="11.25" customHeight="1" x14ac:dyDescent="0.2">
      <c r="A12" s="438"/>
      <c r="B12" s="426"/>
      <c r="C12" s="427"/>
      <c r="D12" s="416"/>
      <c r="E12" s="139"/>
    </row>
    <row r="13" spans="1:5" ht="11.25" customHeight="1" x14ac:dyDescent="0.2">
      <c r="A13" s="438"/>
      <c r="B13" s="426"/>
      <c r="C13" s="427"/>
      <c r="D13" s="416"/>
      <c r="E13" s="139"/>
    </row>
    <row r="14" spans="1:5" ht="11.25" customHeight="1" x14ac:dyDescent="0.2">
      <c r="A14" s="438"/>
      <c r="B14" s="177" t="s">
        <v>29</v>
      </c>
      <c r="C14" s="178" t="s">
        <v>30</v>
      </c>
      <c r="D14" s="138" t="s">
        <v>319</v>
      </c>
      <c r="E14" s="139"/>
    </row>
    <row r="15" spans="1:5" s="184" customFormat="1" ht="11.25" customHeight="1" x14ac:dyDescent="0.2">
      <c r="A15" s="179" t="s">
        <v>320</v>
      </c>
      <c r="B15" s="180"/>
      <c r="C15" s="181"/>
      <c r="D15" s="182">
        <f t="shared" ref="D15:D41" si="0">B15-C15</f>
        <v>0</v>
      </c>
      <c r="E15" s="183"/>
    </row>
    <row r="16" spans="1:5" s="184" customFormat="1" ht="14.85" customHeight="1" x14ac:dyDescent="0.2">
      <c r="A16" s="185" t="s">
        <v>320</v>
      </c>
      <c r="B16" s="180"/>
      <c r="C16" s="186"/>
      <c r="D16" s="187">
        <f t="shared" si="0"/>
        <v>0</v>
      </c>
      <c r="E16" s="183"/>
    </row>
    <row r="17" spans="1:5" s="184" customFormat="1" ht="14.85" hidden="1" customHeight="1" x14ac:dyDescent="0.2">
      <c r="A17" s="185" t="s">
        <v>320</v>
      </c>
      <c r="B17" s="180"/>
      <c r="C17" s="186"/>
      <c r="D17" s="187">
        <f t="shared" si="0"/>
        <v>0</v>
      </c>
      <c r="E17" s="183"/>
    </row>
    <row r="18" spans="1:5" s="184" customFormat="1" ht="14.85" hidden="1" customHeight="1" x14ac:dyDescent="0.2">
      <c r="A18" s="185" t="s">
        <v>320</v>
      </c>
      <c r="B18" s="180"/>
      <c r="C18" s="186"/>
      <c r="D18" s="187">
        <f t="shared" si="0"/>
        <v>0</v>
      </c>
      <c r="E18" s="183"/>
    </row>
    <row r="19" spans="1:5" s="184" customFormat="1" ht="14.85" hidden="1" customHeight="1" x14ac:dyDescent="0.2">
      <c r="A19" s="185" t="s">
        <v>320</v>
      </c>
      <c r="B19" s="180"/>
      <c r="C19" s="186"/>
      <c r="D19" s="187">
        <f t="shared" si="0"/>
        <v>0</v>
      </c>
      <c r="E19" s="183"/>
    </row>
    <row r="20" spans="1:5" s="184" customFormat="1" ht="14.85" hidden="1" customHeight="1" x14ac:dyDescent="0.2">
      <c r="A20" s="185" t="s">
        <v>320</v>
      </c>
      <c r="B20" s="180"/>
      <c r="C20" s="186"/>
      <c r="D20" s="187">
        <f t="shared" si="0"/>
        <v>0</v>
      </c>
      <c r="E20" s="183"/>
    </row>
    <row r="21" spans="1:5" s="184" customFormat="1" ht="14.85" hidden="1" customHeight="1" x14ac:dyDescent="0.2">
      <c r="A21" s="185" t="s">
        <v>320</v>
      </c>
      <c r="B21" s="180"/>
      <c r="C21" s="186"/>
      <c r="D21" s="187">
        <f t="shared" si="0"/>
        <v>0</v>
      </c>
      <c r="E21" s="183"/>
    </row>
    <row r="22" spans="1:5" s="184" customFormat="1" ht="14.85" hidden="1" customHeight="1" x14ac:dyDescent="0.2">
      <c r="A22" s="185" t="s">
        <v>320</v>
      </c>
      <c r="B22" s="180"/>
      <c r="C22" s="186"/>
      <c r="D22" s="187">
        <f t="shared" si="0"/>
        <v>0</v>
      </c>
      <c r="E22" s="183"/>
    </row>
    <row r="23" spans="1:5" s="184" customFormat="1" ht="14.85" hidden="1" customHeight="1" x14ac:dyDescent="0.2">
      <c r="A23" s="185" t="s">
        <v>320</v>
      </c>
      <c r="B23" s="180"/>
      <c r="C23" s="186"/>
      <c r="D23" s="187">
        <f t="shared" si="0"/>
        <v>0</v>
      </c>
      <c r="E23" s="183"/>
    </row>
    <row r="24" spans="1:5" s="184" customFormat="1" ht="14.85" hidden="1" customHeight="1" x14ac:dyDescent="0.2">
      <c r="A24" s="185" t="s">
        <v>320</v>
      </c>
      <c r="B24" s="180"/>
      <c r="C24" s="186"/>
      <c r="D24" s="187">
        <f t="shared" si="0"/>
        <v>0</v>
      </c>
      <c r="E24" s="183"/>
    </row>
    <row r="25" spans="1:5" s="184" customFormat="1" ht="14.85" hidden="1" customHeight="1" x14ac:dyDescent="0.2">
      <c r="A25" s="185" t="s">
        <v>320</v>
      </c>
      <c r="B25" s="180"/>
      <c r="C25" s="186"/>
      <c r="D25" s="187">
        <f t="shared" si="0"/>
        <v>0</v>
      </c>
      <c r="E25" s="183"/>
    </row>
    <row r="26" spans="1:5" s="184" customFormat="1" ht="14.85" hidden="1" customHeight="1" x14ac:dyDescent="0.2">
      <c r="A26" s="185" t="s">
        <v>320</v>
      </c>
      <c r="B26" s="180"/>
      <c r="C26" s="186"/>
      <c r="D26" s="187">
        <f t="shared" si="0"/>
        <v>0</v>
      </c>
      <c r="E26" s="183"/>
    </row>
    <row r="27" spans="1:5" s="184" customFormat="1" ht="14.85" hidden="1" customHeight="1" x14ac:dyDescent="0.2">
      <c r="A27" s="185" t="s">
        <v>320</v>
      </c>
      <c r="B27" s="180"/>
      <c r="C27" s="186"/>
      <c r="D27" s="187">
        <f t="shared" si="0"/>
        <v>0</v>
      </c>
      <c r="E27" s="183"/>
    </row>
    <row r="28" spans="1:5" s="184" customFormat="1" ht="14.85" hidden="1" customHeight="1" x14ac:dyDescent="0.2">
      <c r="A28" s="185" t="s">
        <v>320</v>
      </c>
      <c r="B28" s="180"/>
      <c r="C28" s="186"/>
      <c r="D28" s="187">
        <f t="shared" si="0"/>
        <v>0</v>
      </c>
      <c r="E28" s="183"/>
    </row>
    <row r="29" spans="1:5" s="184" customFormat="1" ht="14.85" hidden="1" customHeight="1" x14ac:dyDescent="0.2">
      <c r="A29" s="185" t="s">
        <v>320</v>
      </c>
      <c r="B29" s="180"/>
      <c r="C29" s="186"/>
      <c r="D29" s="187">
        <f t="shared" si="0"/>
        <v>0</v>
      </c>
      <c r="E29" s="183"/>
    </row>
    <row r="30" spans="1:5" s="184" customFormat="1" ht="14.85" hidden="1" customHeight="1" x14ac:dyDescent="0.2">
      <c r="A30" s="185" t="s">
        <v>320</v>
      </c>
      <c r="B30" s="180"/>
      <c r="C30" s="186"/>
      <c r="D30" s="187">
        <f t="shared" si="0"/>
        <v>0</v>
      </c>
      <c r="E30" s="183"/>
    </row>
    <row r="31" spans="1:5" s="184" customFormat="1" ht="14.85" hidden="1" customHeight="1" x14ac:dyDescent="0.2">
      <c r="A31" s="185" t="s">
        <v>320</v>
      </c>
      <c r="B31" s="180"/>
      <c r="C31" s="186"/>
      <c r="D31" s="187">
        <f t="shared" si="0"/>
        <v>0</v>
      </c>
      <c r="E31" s="183"/>
    </row>
    <row r="32" spans="1:5" s="184" customFormat="1" ht="14.85" hidden="1" customHeight="1" x14ac:dyDescent="0.2">
      <c r="A32" s="185" t="s">
        <v>320</v>
      </c>
      <c r="B32" s="180"/>
      <c r="C32" s="186"/>
      <c r="D32" s="187">
        <f t="shared" si="0"/>
        <v>0</v>
      </c>
      <c r="E32" s="183"/>
    </row>
    <row r="33" spans="1:5" s="184" customFormat="1" ht="14.85" hidden="1" customHeight="1" x14ac:dyDescent="0.2">
      <c r="A33" s="185" t="s">
        <v>320</v>
      </c>
      <c r="B33" s="180"/>
      <c r="C33" s="186"/>
      <c r="D33" s="187">
        <f t="shared" si="0"/>
        <v>0</v>
      </c>
      <c r="E33" s="183"/>
    </row>
    <row r="34" spans="1:5" s="184" customFormat="1" ht="14.85" hidden="1" customHeight="1" x14ac:dyDescent="0.2">
      <c r="A34" s="185" t="s">
        <v>320</v>
      </c>
      <c r="B34" s="180"/>
      <c r="C34" s="186"/>
      <c r="D34" s="187">
        <f t="shared" si="0"/>
        <v>0</v>
      </c>
      <c r="E34" s="183"/>
    </row>
    <row r="35" spans="1:5" s="184" customFormat="1" ht="14.85" hidden="1" customHeight="1" x14ac:dyDescent="0.2">
      <c r="A35" s="185" t="s">
        <v>320</v>
      </c>
      <c r="B35" s="180"/>
      <c r="C35" s="186"/>
      <c r="D35" s="187">
        <f t="shared" si="0"/>
        <v>0</v>
      </c>
      <c r="E35" s="183"/>
    </row>
    <row r="36" spans="1:5" s="184" customFormat="1" ht="14.85" hidden="1" customHeight="1" x14ac:dyDescent="0.2">
      <c r="A36" s="185" t="s">
        <v>320</v>
      </c>
      <c r="B36" s="180"/>
      <c r="C36" s="186"/>
      <c r="D36" s="187">
        <f t="shared" si="0"/>
        <v>0</v>
      </c>
      <c r="E36" s="183"/>
    </row>
    <row r="37" spans="1:5" s="184" customFormat="1" ht="14.85" hidden="1" customHeight="1" x14ac:dyDescent="0.2">
      <c r="A37" s="185" t="s">
        <v>320</v>
      </c>
      <c r="B37" s="180"/>
      <c r="C37" s="186"/>
      <c r="D37" s="187">
        <f t="shared" si="0"/>
        <v>0</v>
      </c>
      <c r="E37" s="183"/>
    </row>
    <row r="38" spans="1:5" s="184" customFormat="1" ht="14.85" hidden="1" customHeight="1" x14ac:dyDescent="0.2">
      <c r="A38" s="185" t="s">
        <v>320</v>
      </c>
      <c r="B38" s="180"/>
      <c r="C38" s="186"/>
      <c r="D38" s="187">
        <f t="shared" si="0"/>
        <v>0</v>
      </c>
      <c r="E38" s="183"/>
    </row>
    <row r="39" spans="1:5" s="184" customFormat="1" ht="14.85" hidden="1" customHeight="1" x14ac:dyDescent="0.2">
      <c r="A39" s="185" t="s">
        <v>321</v>
      </c>
      <c r="B39" s="180"/>
      <c r="C39" s="186"/>
      <c r="D39" s="187">
        <f t="shared" si="0"/>
        <v>0</v>
      </c>
      <c r="E39" s="183"/>
    </row>
    <row r="40" spans="1:5" s="184" customFormat="1" ht="14.85" customHeight="1" x14ac:dyDescent="0.2">
      <c r="A40" s="185" t="s">
        <v>321</v>
      </c>
      <c r="B40" s="180"/>
      <c r="C40" s="186"/>
      <c r="D40" s="187">
        <f t="shared" si="0"/>
        <v>0</v>
      </c>
      <c r="E40" s="183"/>
    </row>
    <row r="41" spans="1:5" s="184" customFormat="1" ht="11.25" customHeight="1" x14ac:dyDescent="0.2">
      <c r="A41" s="209" t="s">
        <v>321</v>
      </c>
      <c r="B41" s="180"/>
      <c r="C41" s="194"/>
      <c r="D41" s="195">
        <f t="shared" si="0"/>
        <v>0</v>
      </c>
      <c r="E41" s="183"/>
    </row>
    <row r="42" spans="1:5" s="133" customFormat="1" ht="11.25" customHeight="1" x14ac:dyDescent="0.15">
      <c r="A42" s="196" t="s">
        <v>322</v>
      </c>
      <c r="B42" s="210">
        <f>SUM(B15:B41)</f>
        <v>0</v>
      </c>
      <c r="C42" s="189">
        <f>SUM(C15:C41)</f>
        <v>0</v>
      </c>
      <c r="D42" s="211">
        <f>SUM(D15:D41)</f>
        <v>0</v>
      </c>
      <c r="E42" s="191"/>
    </row>
    <row r="43" spans="1:5" s="184" customFormat="1" ht="11.25" customHeight="1" x14ac:dyDescent="0.2">
      <c r="A43" s="192" t="s">
        <v>323</v>
      </c>
      <c r="B43" s="181"/>
      <c r="C43" s="193"/>
      <c r="D43" s="182">
        <f t="shared" ref="D43:D69" si="1">B43-C43</f>
        <v>0</v>
      </c>
      <c r="E43" s="183"/>
    </row>
    <row r="44" spans="1:5" s="184" customFormat="1" ht="11.25" customHeight="1" x14ac:dyDescent="0.2">
      <c r="A44" s="192" t="s">
        <v>323</v>
      </c>
      <c r="B44" s="186"/>
      <c r="C44" s="193"/>
      <c r="D44" s="187">
        <f t="shared" si="1"/>
        <v>0</v>
      </c>
      <c r="E44" s="183"/>
    </row>
    <row r="45" spans="1:5" s="184" customFormat="1" ht="11.25" hidden="1" customHeight="1" x14ac:dyDescent="0.2">
      <c r="A45" s="192" t="s">
        <v>323</v>
      </c>
      <c r="B45" s="186"/>
      <c r="C45" s="193"/>
      <c r="D45" s="187">
        <f t="shared" si="1"/>
        <v>0</v>
      </c>
      <c r="E45" s="183"/>
    </row>
    <row r="46" spans="1:5" s="184" customFormat="1" ht="11.25" hidden="1" customHeight="1" x14ac:dyDescent="0.2">
      <c r="A46" s="192" t="s">
        <v>323</v>
      </c>
      <c r="B46" s="186"/>
      <c r="C46" s="193"/>
      <c r="D46" s="187">
        <f t="shared" si="1"/>
        <v>0</v>
      </c>
      <c r="E46" s="183"/>
    </row>
    <row r="47" spans="1:5" s="184" customFormat="1" ht="11.25" hidden="1" customHeight="1" x14ac:dyDescent="0.2">
      <c r="A47" s="192" t="s">
        <v>323</v>
      </c>
      <c r="B47" s="186"/>
      <c r="C47" s="193"/>
      <c r="D47" s="187">
        <f t="shared" si="1"/>
        <v>0</v>
      </c>
      <c r="E47" s="183"/>
    </row>
    <row r="48" spans="1:5" s="184" customFormat="1" ht="11.25" hidden="1" customHeight="1" x14ac:dyDescent="0.2">
      <c r="A48" s="192" t="s">
        <v>323</v>
      </c>
      <c r="B48" s="186"/>
      <c r="C48" s="193"/>
      <c r="D48" s="187">
        <f t="shared" si="1"/>
        <v>0</v>
      </c>
      <c r="E48" s="183"/>
    </row>
    <row r="49" spans="1:5" s="184" customFormat="1" ht="11.25" hidden="1" customHeight="1" x14ac:dyDescent="0.2">
      <c r="A49" s="192" t="s">
        <v>323</v>
      </c>
      <c r="B49" s="186"/>
      <c r="C49" s="193"/>
      <c r="D49" s="187">
        <f t="shared" si="1"/>
        <v>0</v>
      </c>
      <c r="E49" s="183"/>
    </row>
    <row r="50" spans="1:5" s="184" customFormat="1" ht="11.25" hidden="1" customHeight="1" x14ac:dyDescent="0.2">
      <c r="A50" s="192" t="s">
        <v>323</v>
      </c>
      <c r="B50" s="186"/>
      <c r="C50" s="193"/>
      <c r="D50" s="187">
        <f t="shared" si="1"/>
        <v>0</v>
      </c>
      <c r="E50" s="183"/>
    </row>
    <row r="51" spans="1:5" s="184" customFormat="1" ht="11.25" hidden="1" customHeight="1" x14ac:dyDescent="0.2">
      <c r="A51" s="192" t="s">
        <v>323</v>
      </c>
      <c r="B51" s="186"/>
      <c r="C51" s="193"/>
      <c r="D51" s="187">
        <f t="shared" si="1"/>
        <v>0</v>
      </c>
      <c r="E51" s="183"/>
    </row>
    <row r="52" spans="1:5" s="184" customFormat="1" ht="11.25" hidden="1" customHeight="1" x14ac:dyDescent="0.2">
      <c r="A52" s="192" t="s">
        <v>323</v>
      </c>
      <c r="B52" s="186"/>
      <c r="C52" s="193"/>
      <c r="D52" s="187">
        <f t="shared" si="1"/>
        <v>0</v>
      </c>
      <c r="E52" s="183"/>
    </row>
    <row r="53" spans="1:5" s="184" customFormat="1" ht="11.25" hidden="1" customHeight="1" x14ac:dyDescent="0.2">
      <c r="A53" s="192" t="s">
        <v>323</v>
      </c>
      <c r="B53" s="186"/>
      <c r="C53" s="193"/>
      <c r="D53" s="187">
        <f t="shared" si="1"/>
        <v>0</v>
      </c>
      <c r="E53" s="183"/>
    </row>
    <row r="54" spans="1:5" s="184" customFormat="1" ht="11.25" hidden="1" customHeight="1" x14ac:dyDescent="0.2">
      <c r="A54" s="192" t="s">
        <v>323</v>
      </c>
      <c r="B54" s="186"/>
      <c r="C54" s="193"/>
      <c r="D54" s="187">
        <f t="shared" si="1"/>
        <v>0</v>
      </c>
      <c r="E54" s="183"/>
    </row>
    <row r="55" spans="1:5" s="184" customFormat="1" ht="11.25" hidden="1" customHeight="1" x14ac:dyDescent="0.2">
      <c r="A55" s="192" t="s">
        <v>323</v>
      </c>
      <c r="B55" s="186"/>
      <c r="C55" s="193"/>
      <c r="D55" s="187">
        <f t="shared" si="1"/>
        <v>0</v>
      </c>
      <c r="E55" s="183"/>
    </row>
    <row r="56" spans="1:5" s="184" customFormat="1" ht="11.25" hidden="1" customHeight="1" x14ac:dyDescent="0.2">
      <c r="A56" s="192" t="s">
        <v>323</v>
      </c>
      <c r="B56" s="186"/>
      <c r="C56" s="193"/>
      <c r="D56" s="187">
        <f t="shared" si="1"/>
        <v>0</v>
      </c>
      <c r="E56" s="183"/>
    </row>
    <row r="57" spans="1:5" s="184" customFormat="1" ht="11.25" hidden="1" customHeight="1" x14ac:dyDescent="0.2">
      <c r="A57" s="192" t="s">
        <v>323</v>
      </c>
      <c r="B57" s="186"/>
      <c r="C57" s="193"/>
      <c r="D57" s="187">
        <f t="shared" si="1"/>
        <v>0</v>
      </c>
      <c r="E57" s="183"/>
    </row>
    <row r="58" spans="1:5" s="184" customFormat="1" ht="11.25" hidden="1" customHeight="1" x14ac:dyDescent="0.2">
      <c r="A58" s="192" t="s">
        <v>323</v>
      </c>
      <c r="B58" s="186"/>
      <c r="C58" s="193"/>
      <c r="D58" s="187">
        <f t="shared" si="1"/>
        <v>0</v>
      </c>
      <c r="E58" s="183"/>
    </row>
    <row r="59" spans="1:5" s="184" customFormat="1" ht="11.25" hidden="1" customHeight="1" x14ac:dyDescent="0.2">
      <c r="A59" s="192" t="s">
        <v>323</v>
      </c>
      <c r="B59" s="186"/>
      <c r="C59" s="193"/>
      <c r="D59" s="187">
        <f t="shared" si="1"/>
        <v>0</v>
      </c>
      <c r="E59" s="183"/>
    </row>
    <row r="60" spans="1:5" s="184" customFormat="1" ht="11.25" hidden="1" customHeight="1" x14ac:dyDescent="0.2">
      <c r="A60" s="192" t="s">
        <v>323</v>
      </c>
      <c r="B60" s="186"/>
      <c r="C60" s="193"/>
      <c r="D60" s="187">
        <f t="shared" si="1"/>
        <v>0</v>
      </c>
      <c r="E60" s="183"/>
    </row>
    <row r="61" spans="1:5" s="184" customFormat="1" ht="11.25" hidden="1" customHeight="1" x14ac:dyDescent="0.2">
      <c r="A61" s="192" t="s">
        <v>323</v>
      </c>
      <c r="B61" s="186"/>
      <c r="C61" s="193"/>
      <c r="D61" s="187">
        <f t="shared" si="1"/>
        <v>0</v>
      </c>
      <c r="E61" s="183"/>
    </row>
    <row r="62" spans="1:5" s="184" customFormat="1" ht="11.25" hidden="1" customHeight="1" x14ac:dyDescent="0.2">
      <c r="A62" s="192" t="s">
        <v>323</v>
      </c>
      <c r="B62" s="186"/>
      <c r="C62" s="193"/>
      <c r="D62" s="187">
        <f t="shared" si="1"/>
        <v>0</v>
      </c>
      <c r="E62" s="183"/>
    </row>
    <row r="63" spans="1:5" s="184" customFormat="1" ht="11.25" hidden="1" customHeight="1" x14ac:dyDescent="0.2">
      <c r="A63" s="192" t="s">
        <v>323</v>
      </c>
      <c r="B63" s="186"/>
      <c r="C63" s="193"/>
      <c r="D63" s="187">
        <f t="shared" si="1"/>
        <v>0</v>
      </c>
      <c r="E63" s="183"/>
    </row>
    <row r="64" spans="1:5" s="184" customFormat="1" ht="11.25" hidden="1" customHeight="1" x14ac:dyDescent="0.2">
      <c r="A64" s="192" t="s">
        <v>323</v>
      </c>
      <c r="B64" s="186"/>
      <c r="C64" s="193"/>
      <c r="D64" s="187">
        <f t="shared" si="1"/>
        <v>0</v>
      </c>
      <c r="E64" s="183"/>
    </row>
    <row r="65" spans="1:5" s="184" customFormat="1" ht="11.25" hidden="1" customHeight="1" x14ac:dyDescent="0.2">
      <c r="A65" s="192" t="s">
        <v>323</v>
      </c>
      <c r="B65" s="186"/>
      <c r="C65" s="193"/>
      <c r="D65" s="187">
        <f t="shared" si="1"/>
        <v>0</v>
      </c>
      <c r="E65" s="183"/>
    </row>
    <row r="66" spans="1:5" s="184" customFormat="1" ht="11.25" hidden="1" customHeight="1" x14ac:dyDescent="0.2">
      <c r="A66" s="192" t="s">
        <v>323</v>
      </c>
      <c r="B66" s="186"/>
      <c r="C66" s="193"/>
      <c r="D66" s="187">
        <f t="shared" si="1"/>
        <v>0</v>
      </c>
      <c r="E66" s="183"/>
    </row>
    <row r="67" spans="1:5" s="184" customFormat="1" ht="11.25" hidden="1" customHeight="1" x14ac:dyDescent="0.2">
      <c r="A67" s="192" t="s">
        <v>321</v>
      </c>
      <c r="B67" s="186"/>
      <c r="C67" s="193"/>
      <c r="D67" s="187">
        <f t="shared" si="1"/>
        <v>0</v>
      </c>
      <c r="E67" s="183"/>
    </row>
    <row r="68" spans="1:5" s="184" customFormat="1" ht="11.25" customHeight="1" x14ac:dyDescent="0.2">
      <c r="A68" s="192" t="s">
        <v>321</v>
      </c>
      <c r="B68" s="186"/>
      <c r="C68" s="193"/>
      <c r="D68" s="187">
        <f t="shared" si="1"/>
        <v>0</v>
      </c>
      <c r="E68" s="183"/>
    </row>
    <row r="69" spans="1:5" s="184" customFormat="1" ht="11.25" customHeight="1" x14ac:dyDescent="0.2">
      <c r="A69" s="192" t="s">
        <v>321</v>
      </c>
      <c r="B69" s="194"/>
      <c r="C69" s="180"/>
      <c r="D69" s="195">
        <f t="shared" si="1"/>
        <v>0</v>
      </c>
      <c r="E69" s="183"/>
    </row>
    <row r="70" spans="1:5" s="133" customFormat="1" ht="11.25" customHeight="1" x14ac:dyDescent="0.15">
      <c r="A70" s="196" t="s">
        <v>324</v>
      </c>
      <c r="B70" s="210">
        <f>SUM(B43:B69)</f>
        <v>0</v>
      </c>
      <c r="C70" s="189">
        <f>SUM(C43:C69)</f>
        <v>0</v>
      </c>
      <c r="D70" s="211">
        <f>SUM(D43:D69)</f>
        <v>0</v>
      </c>
      <c r="E70" s="191"/>
    </row>
    <row r="71" spans="1:5" s="133" customFormat="1" ht="11.25" customHeight="1" x14ac:dyDescent="0.15">
      <c r="A71" s="199" t="s">
        <v>325</v>
      </c>
      <c r="B71" s="200">
        <f>B42+B70</f>
        <v>0</v>
      </c>
      <c r="C71" s="200">
        <f>C42+C70</f>
        <v>0</v>
      </c>
      <c r="D71" s="202">
        <f>D42+D70</f>
        <v>0</v>
      </c>
      <c r="E71" s="191"/>
    </row>
    <row r="72" spans="1:5" s="133" customFormat="1" ht="11.25" customHeight="1" x14ac:dyDescent="0.15">
      <c r="A72" s="199" t="s">
        <v>330</v>
      </c>
      <c r="B72" s="212"/>
      <c r="C72" s="212"/>
      <c r="D72" s="213"/>
      <c r="E72" s="191"/>
    </row>
    <row r="73" spans="1:5" s="218" customFormat="1" ht="11.25" customHeight="1" x14ac:dyDescent="0.2">
      <c r="A73" s="214" t="s">
        <v>331</v>
      </c>
      <c r="B73" s="215"/>
      <c r="C73" s="215"/>
      <c r="D73" s="216"/>
      <c r="E73" s="217"/>
    </row>
    <row r="74" spans="1:5" s="218" customFormat="1" ht="11.25" customHeight="1" x14ac:dyDescent="0.2">
      <c r="A74" s="219" t="s">
        <v>331</v>
      </c>
      <c r="B74" s="220"/>
      <c r="C74" s="220"/>
      <c r="D74" s="221"/>
      <c r="E74" s="217"/>
    </row>
    <row r="75" spans="1:5" s="218" customFormat="1" ht="11.25" hidden="1" customHeight="1" x14ac:dyDescent="0.2">
      <c r="A75" s="219" t="s">
        <v>331</v>
      </c>
      <c r="B75" s="220"/>
      <c r="C75" s="220"/>
      <c r="D75" s="221"/>
      <c r="E75" s="217"/>
    </row>
    <row r="76" spans="1:5" s="218" customFormat="1" ht="11.25" hidden="1" customHeight="1" x14ac:dyDescent="0.2">
      <c r="A76" s="219" t="s">
        <v>331</v>
      </c>
      <c r="B76" s="220"/>
      <c r="C76" s="220"/>
      <c r="D76" s="221"/>
      <c r="E76" s="217"/>
    </row>
    <row r="77" spans="1:5" s="218" customFormat="1" ht="11.25" hidden="1" customHeight="1" x14ac:dyDescent="0.2">
      <c r="A77" s="219" t="s">
        <v>331</v>
      </c>
      <c r="B77" s="220"/>
      <c r="C77" s="220"/>
      <c r="D77" s="221"/>
      <c r="E77" s="217"/>
    </row>
    <row r="78" spans="1:5" s="218" customFormat="1" ht="11.25" hidden="1" customHeight="1" x14ac:dyDescent="0.2">
      <c r="A78" s="219" t="s">
        <v>331</v>
      </c>
      <c r="B78" s="220"/>
      <c r="C78" s="220"/>
      <c r="D78" s="221"/>
      <c r="E78" s="217"/>
    </row>
    <row r="79" spans="1:5" s="218" customFormat="1" ht="11.25" hidden="1" customHeight="1" x14ac:dyDescent="0.2">
      <c r="A79" s="219" t="s">
        <v>331</v>
      </c>
      <c r="B79" s="220"/>
      <c r="C79" s="220"/>
      <c r="D79" s="221"/>
      <c r="E79" s="217"/>
    </row>
    <row r="80" spans="1:5" s="218" customFormat="1" ht="11.25" hidden="1" customHeight="1" x14ac:dyDescent="0.2">
      <c r="A80" s="219" t="s">
        <v>331</v>
      </c>
      <c r="B80" s="220"/>
      <c r="C80" s="220"/>
      <c r="D80" s="221"/>
      <c r="E80" s="217"/>
    </row>
    <row r="81" spans="1:5" s="218" customFormat="1" ht="11.25" hidden="1" customHeight="1" x14ac:dyDescent="0.2">
      <c r="A81" s="219" t="s">
        <v>331</v>
      </c>
      <c r="B81" s="220"/>
      <c r="C81" s="220"/>
      <c r="D81" s="221"/>
      <c r="E81" s="217"/>
    </row>
    <row r="82" spans="1:5" s="218" customFormat="1" ht="11.25" hidden="1" customHeight="1" x14ac:dyDescent="0.2">
      <c r="A82" s="219" t="s">
        <v>331</v>
      </c>
      <c r="B82" s="220"/>
      <c r="C82" s="220"/>
      <c r="D82" s="221"/>
      <c r="E82" s="217"/>
    </row>
    <row r="83" spans="1:5" s="218" customFormat="1" ht="11.25" hidden="1" customHeight="1" x14ac:dyDescent="0.2">
      <c r="A83" s="219" t="s">
        <v>331</v>
      </c>
      <c r="B83" s="220"/>
      <c r="C83" s="220"/>
      <c r="D83" s="221"/>
      <c r="E83" s="217"/>
    </row>
    <row r="84" spans="1:5" s="218" customFormat="1" ht="11.25" hidden="1" customHeight="1" x14ac:dyDescent="0.2">
      <c r="A84" s="219" t="s">
        <v>331</v>
      </c>
      <c r="B84" s="220"/>
      <c r="C84" s="220"/>
      <c r="D84" s="221"/>
      <c r="E84" s="217"/>
    </row>
    <row r="85" spans="1:5" s="218" customFormat="1" ht="11.25" hidden="1" customHeight="1" x14ac:dyDescent="0.2">
      <c r="A85" s="219" t="s">
        <v>331</v>
      </c>
      <c r="B85" s="220"/>
      <c r="C85" s="220"/>
      <c r="D85" s="221"/>
      <c r="E85" s="217"/>
    </row>
    <row r="86" spans="1:5" s="218" customFormat="1" ht="11.25" hidden="1" customHeight="1" x14ac:dyDescent="0.2">
      <c r="A86" s="219" t="s">
        <v>331</v>
      </c>
      <c r="B86" s="220"/>
      <c r="C86" s="220"/>
      <c r="D86" s="221"/>
      <c r="E86" s="217"/>
    </row>
    <row r="87" spans="1:5" s="218" customFormat="1" ht="11.25" hidden="1" customHeight="1" x14ac:dyDescent="0.2">
      <c r="A87" s="219" t="s">
        <v>331</v>
      </c>
      <c r="B87" s="220"/>
      <c r="C87" s="220"/>
      <c r="D87" s="221"/>
      <c r="E87" s="217"/>
    </row>
    <row r="88" spans="1:5" s="218" customFormat="1" ht="11.25" hidden="1" customHeight="1" x14ac:dyDescent="0.2">
      <c r="A88" s="219" t="s">
        <v>331</v>
      </c>
      <c r="B88" s="220"/>
      <c r="C88" s="220"/>
      <c r="D88" s="221"/>
      <c r="E88" s="217"/>
    </row>
    <row r="89" spans="1:5" s="218" customFormat="1" ht="11.25" hidden="1" customHeight="1" x14ac:dyDescent="0.2">
      <c r="A89" s="219" t="s">
        <v>331</v>
      </c>
      <c r="B89" s="220"/>
      <c r="C89" s="220"/>
      <c r="D89" s="221"/>
      <c r="E89" s="217"/>
    </row>
    <row r="90" spans="1:5" s="218" customFormat="1" ht="11.25" hidden="1" customHeight="1" x14ac:dyDescent="0.2">
      <c r="A90" s="219" t="s">
        <v>331</v>
      </c>
      <c r="B90" s="220"/>
      <c r="C90" s="220"/>
      <c r="D90" s="221"/>
      <c r="E90" s="217"/>
    </row>
    <row r="91" spans="1:5" s="218" customFormat="1" ht="11.25" hidden="1" customHeight="1" x14ac:dyDescent="0.2">
      <c r="A91" s="219" t="s">
        <v>331</v>
      </c>
      <c r="B91" s="220"/>
      <c r="C91" s="220"/>
      <c r="D91" s="221"/>
      <c r="E91" s="217"/>
    </row>
    <row r="92" spans="1:5" s="218" customFormat="1" ht="11.25" hidden="1" customHeight="1" x14ac:dyDescent="0.2">
      <c r="A92" s="219" t="s">
        <v>331</v>
      </c>
      <c r="B92" s="220"/>
      <c r="C92" s="220"/>
      <c r="D92" s="221"/>
      <c r="E92" s="217"/>
    </row>
    <row r="93" spans="1:5" s="218" customFormat="1" ht="11.25" hidden="1" customHeight="1" x14ac:dyDescent="0.2">
      <c r="A93" s="219" t="s">
        <v>331</v>
      </c>
      <c r="B93" s="220"/>
      <c r="C93" s="220"/>
      <c r="D93" s="221"/>
      <c r="E93" s="217"/>
    </row>
    <row r="94" spans="1:5" s="218" customFormat="1" ht="11.25" hidden="1" customHeight="1" x14ac:dyDescent="0.2">
      <c r="A94" s="219" t="s">
        <v>331</v>
      </c>
      <c r="B94" s="220"/>
      <c r="C94" s="220"/>
      <c r="D94" s="221"/>
      <c r="E94" s="217"/>
    </row>
    <row r="95" spans="1:5" s="218" customFormat="1" ht="11.25" hidden="1" customHeight="1" x14ac:dyDescent="0.2">
      <c r="A95" s="219" t="s">
        <v>331</v>
      </c>
      <c r="B95" s="220"/>
      <c r="C95" s="220"/>
      <c r="D95" s="221"/>
      <c r="E95" s="217"/>
    </row>
    <row r="96" spans="1:5" s="218" customFormat="1" ht="11.25" customHeight="1" x14ac:dyDescent="0.2">
      <c r="A96" s="219" t="s">
        <v>321</v>
      </c>
      <c r="B96" s="220"/>
      <c r="C96" s="220"/>
      <c r="D96" s="221"/>
      <c r="E96" s="217"/>
    </row>
    <row r="97" spans="1:5" s="218" customFormat="1" ht="11.25" customHeight="1" x14ac:dyDescent="0.2">
      <c r="A97" s="222" t="s">
        <v>321</v>
      </c>
      <c r="B97" s="223"/>
      <c r="C97" s="223"/>
      <c r="D97" s="224"/>
      <c r="E97" s="217"/>
    </row>
    <row r="98" spans="1:5" s="133" customFormat="1" ht="11.25" customHeight="1" x14ac:dyDescent="0.15">
      <c r="A98" s="199" t="s">
        <v>332</v>
      </c>
      <c r="B98" s="200">
        <f>+B71-B72</f>
        <v>0</v>
      </c>
      <c r="C98" s="200">
        <f>+C71-C72</f>
        <v>0</v>
      </c>
      <c r="D98" s="200">
        <f>+D71-D72</f>
        <v>0</v>
      </c>
      <c r="E98" s="191"/>
    </row>
    <row r="99" spans="1:5" ht="6.75" customHeight="1" x14ac:dyDescent="0.2">
      <c r="A99" s="175"/>
      <c r="B99" s="203"/>
      <c r="C99" s="203"/>
      <c r="D99" s="204"/>
      <c r="E99" s="139"/>
    </row>
    <row r="100" spans="1:5" s="133" customFormat="1" ht="11.25" customHeight="1" x14ac:dyDescent="0.15">
      <c r="A100" s="440" t="s">
        <v>333</v>
      </c>
      <c r="B100" s="434"/>
      <c r="C100" s="434"/>
      <c r="D100" s="435"/>
      <c r="E100" s="191"/>
    </row>
    <row r="101" spans="1:5" s="133" customFormat="1" ht="11.25" customHeight="1" x14ac:dyDescent="0.15">
      <c r="A101" s="440"/>
      <c r="B101" s="434"/>
      <c r="C101" s="434"/>
      <c r="D101" s="435"/>
      <c r="E101" s="191"/>
    </row>
    <row r="102" spans="1:5" ht="11.25" customHeight="1" x14ac:dyDescent="0.2">
      <c r="A102" s="436" t="s">
        <v>49</v>
      </c>
      <c r="B102" s="436"/>
      <c r="C102" s="436"/>
      <c r="D102" s="207"/>
    </row>
    <row r="103" spans="1:5" ht="11.25" customHeight="1" x14ac:dyDescent="0.2">
      <c r="A103" s="429" t="s">
        <v>328</v>
      </c>
      <c r="B103" s="429"/>
      <c r="C103" s="429"/>
      <c r="D103" s="208"/>
    </row>
  </sheetData>
  <sheetProtection password="DA51" sheet="1" objects="1" scenarios="1" formatColumns="0" formatRows="0" selectLockedCells="1"/>
  <mergeCells count="20">
    <mergeCell ref="A100:A101"/>
    <mergeCell ref="B100:B101"/>
    <mergeCell ref="C100:C101"/>
    <mergeCell ref="D100:D101"/>
    <mergeCell ref="A102:C102"/>
    <mergeCell ref="A103:C103"/>
    <mergeCell ref="A7:D7"/>
    <mergeCell ref="A8:D8"/>
    <mergeCell ref="A9:D9"/>
    <mergeCell ref="A10:C10"/>
    <mergeCell ref="A11:A14"/>
    <mergeCell ref="B11:B13"/>
    <mergeCell ref="C11:C13"/>
    <mergeCell ref="D11:D13"/>
    <mergeCell ref="A1:D1"/>
    <mergeCell ref="A2:D2"/>
    <mergeCell ref="A3:D3"/>
    <mergeCell ref="A4:D4"/>
    <mergeCell ref="A5:D5"/>
    <mergeCell ref="A6:D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zoomScale="110" zoomScaleNormal="110" workbookViewId="0">
      <selection activeCell="A6" sqref="A6:D6"/>
    </sheetView>
  </sheetViews>
  <sheetFormatPr defaultRowHeight="11.25" customHeight="1" x14ac:dyDescent="0.2"/>
  <cols>
    <col min="1" max="1" width="58.42578125" style="94" customWidth="1"/>
    <col min="2" max="4" width="18.85546875" style="94" customWidth="1"/>
    <col min="5" max="16384" width="9.140625" style="94"/>
  </cols>
  <sheetData>
    <row r="1" spans="1:5" ht="15.75" customHeight="1" x14ac:dyDescent="0.2">
      <c r="A1" s="441" t="s">
        <v>334</v>
      </c>
      <c r="B1" s="441"/>
      <c r="C1" s="441"/>
      <c r="D1" s="441"/>
    </row>
    <row r="2" spans="1:5" ht="11.25" customHeight="1" x14ac:dyDescent="0.2">
      <c r="A2" s="442"/>
      <c r="B2" s="442"/>
      <c r="C2" s="442"/>
      <c r="D2" s="442"/>
    </row>
    <row r="3" spans="1:5" ht="11.25" customHeight="1" x14ac:dyDescent="0.2">
      <c r="A3" s="443" t="s">
        <v>403</v>
      </c>
      <c r="B3" s="443"/>
      <c r="C3" s="443"/>
      <c r="D3" s="443"/>
    </row>
    <row r="4" spans="1:5" ht="11.25" customHeight="1" x14ac:dyDescent="0.2">
      <c r="A4" s="432" t="s">
        <v>1</v>
      </c>
      <c r="B4" s="432"/>
      <c r="C4" s="432"/>
      <c r="D4" s="432"/>
    </row>
    <row r="5" spans="1:5" ht="11.25" customHeight="1" x14ac:dyDescent="0.2">
      <c r="A5" s="444" t="s">
        <v>313</v>
      </c>
      <c r="B5" s="444"/>
      <c r="C5" s="444"/>
      <c r="D5" s="444"/>
    </row>
    <row r="6" spans="1:5" ht="11.25" customHeight="1" x14ac:dyDescent="0.2">
      <c r="A6" s="443" t="s">
        <v>413</v>
      </c>
      <c r="B6" s="443"/>
      <c r="C6" s="443"/>
      <c r="D6" s="443"/>
    </row>
    <row r="7" spans="1:5" ht="26.85" customHeight="1" x14ac:dyDescent="0.2">
      <c r="A7" s="446" t="s">
        <v>103</v>
      </c>
      <c r="B7" s="446"/>
      <c r="C7" s="446"/>
      <c r="D7" s="446"/>
    </row>
    <row r="8" spans="1:5" ht="11.25" customHeight="1" x14ac:dyDescent="0.2">
      <c r="A8" s="447" t="s">
        <v>335</v>
      </c>
      <c r="B8" s="447"/>
      <c r="C8" s="447"/>
      <c r="D8" s="226">
        <v>1</v>
      </c>
      <c r="E8" s="96"/>
    </row>
    <row r="9" spans="1:5" ht="7.5" customHeight="1" x14ac:dyDescent="0.2">
      <c r="A9" s="408" t="s">
        <v>315</v>
      </c>
      <c r="B9" s="426" t="s">
        <v>316</v>
      </c>
      <c r="C9" s="426" t="s">
        <v>317</v>
      </c>
      <c r="D9" s="416" t="s">
        <v>318</v>
      </c>
      <c r="E9" s="96"/>
    </row>
    <row r="10" spans="1:5" ht="7.5" customHeight="1" x14ac:dyDescent="0.2">
      <c r="A10" s="408"/>
      <c r="B10" s="426"/>
      <c r="C10" s="426"/>
      <c r="D10" s="416"/>
      <c r="E10" s="96"/>
    </row>
    <row r="11" spans="1:5" ht="7.5" customHeight="1" x14ac:dyDescent="0.2">
      <c r="A11" s="408"/>
      <c r="B11" s="426"/>
      <c r="C11" s="426"/>
      <c r="D11" s="416"/>
      <c r="E11" s="96"/>
    </row>
    <row r="12" spans="1:5" ht="11.25" customHeight="1" x14ac:dyDescent="0.2">
      <c r="A12" s="408"/>
      <c r="B12" s="177" t="s">
        <v>29</v>
      </c>
      <c r="C12" s="227" t="s">
        <v>30</v>
      </c>
      <c r="D12" s="228" t="s">
        <v>319</v>
      </c>
      <c r="E12" s="96"/>
    </row>
    <row r="13" spans="1:5" s="234" customFormat="1" ht="14.85" customHeight="1" x14ac:dyDescent="0.2">
      <c r="A13" s="229" t="s">
        <v>336</v>
      </c>
      <c r="B13" s="230"/>
      <c r="C13" s="231"/>
      <c r="D13" s="232">
        <f t="shared" ref="D13:D35" si="0">B13-C13</f>
        <v>0</v>
      </c>
      <c r="E13" s="233"/>
    </row>
    <row r="14" spans="1:5" s="234" customFormat="1" ht="14.85" hidden="1" customHeight="1" x14ac:dyDescent="0.2">
      <c r="A14" s="235"/>
      <c r="B14" s="230"/>
      <c r="C14" s="161"/>
      <c r="D14" s="236">
        <f t="shared" si="0"/>
        <v>0</v>
      </c>
      <c r="E14" s="233"/>
    </row>
    <row r="15" spans="1:5" s="234" customFormat="1" ht="14.85" hidden="1" customHeight="1" x14ac:dyDescent="0.2">
      <c r="A15" s="235"/>
      <c r="B15" s="230"/>
      <c r="C15" s="161"/>
      <c r="D15" s="236">
        <f t="shared" si="0"/>
        <v>0</v>
      </c>
      <c r="E15" s="233"/>
    </row>
    <row r="16" spans="1:5" s="234" customFormat="1" ht="14.85" hidden="1" customHeight="1" x14ac:dyDescent="0.2">
      <c r="A16" s="235"/>
      <c r="B16" s="230"/>
      <c r="C16" s="161"/>
      <c r="D16" s="236">
        <f t="shared" si="0"/>
        <v>0</v>
      </c>
      <c r="E16" s="233"/>
    </row>
    <row r="17" spans="1:5" s="234" customFormat="1" ht="14.85" hidden="1" customHeight="1" x14ac:dyDescent="0.2">
      <c r="A17" s="235"/>
      <c r="B17" s="230"/>
      <c r="C17" s="161"/>
      <c r="D17" s="236">
        <f t="shared" si="0"/>
        <v>0</v>
      </c>
      <c r="E17" s="233"/>
    </row>
    <row r="18" spans="1:5" s="234" customFormat="1" ht="14.85" hidden="1" customHeight="1" x14ac:dyDescent="0.2">
      <c r="A18" s="235"/>
      <c r="B18" s="230"/>
      <c r="C18" s="161"/>
      <c r="D18" s="236">
        <f t="shared" si="0"/>
        <v>0</v>
      </c>
      <c r="E18" s="233"/>
    </row>
    <row r="19" spans="1:5" s="234" customFormat="1" ht="14.85" hidden="1" customHeight="1" x14ac:dyDescent="0.2">
      <c r="A19" s="235"/>
      <c r="B19" s="230"/>
      <c r="C19" s="161"/>
      <c r="D19" s="236">
        <f t="shared" si="0"/>
        <v>0</v>
      </c>
      <c r="E19" s="233"/>
    </row>
    <row r="20" spans="1:5" s="234" customFormat="1" ht="14.85" hidden="1" customHeight="1" x14ac:dyDescent="0.2">
      <c r="A20" s="235"/>
      <c r="B20" s="230"/>
      <c r="C20" s="161"/>
      <c r="D20" s="236">
        <f t="shared" si="0"/>
        <v>0</v>
      </c>
      <c r="E20" s="233"/>
    </row>
    <row r="21" spans="1:5" s="234" customFormat="1" ht="14.85" hidden="1" customHeight="1" x14ac:dyDescent="0.2">
      <c r="A21" s="235"/>
      <c r="B21" s="230"/>
      <c r="C21" s="161"/>
      <c r="D21" s="236">
        <f t="shared" si="0"/>
        <v>0</v>
      </c>
      <c r="E21" s="233"/>
    </row>
    <row r="22" spans="1:5" s="234" customFormat="1" ht="14.85" hidden="1" customHeight="1" x14ac:dyDescent="0.2">
      <c r="A22" s="235"/>
      <c r="B22" s="230"/>
      <c r="C22" s="161"/>
      <c r="D22" s="236">
        <f t="shared" si="0"/>
        <v>0</v>
      </c>
      <c r="E22" s="233"/>
    </row>
    <row r="23" spans="1:5" s="234" customFormat="1" ht="14.85" hidden="1" customHeight="1" x14ac:dyDescent="0.2">
      <c r="A23" s="235"/>
      <c r="B23" s="230"/>
      <c r="C23" s="161"/>
      <c r="D23" s="236">
        <f t="shared" si="0"/>
        <v>0</v>
      </c>
      <c r="E23" s="233"/>
    </row>
    <row r="24" spans="1:5" s="234" customFormat="1" ht="14.85" hidden="1" customHeight="1" x14ac:dyDescent="0.2">
      <c r="A24" s="235"/>
      <c r="B24" s="230"/>
      <c r="C24" s="161"/>
      <c r="D24" s="236">
        <f t="shared" si="0"/>
        <v>0</v>
      </c>
      <c r="E24" s="233"/>
    </row>
    <row r="25" spans="1:5" s="234" customFormat="1" ht="14.85" hidden="1" customHeight="1" x14ac:dyDescent="0.2">
      <c r="A25" s="235"/>
      <c r="B25" s="230"/>
      <c r="C25" s="161"/>
      <c r="D25" s="236">
        <f t="shared" si="0"/>
        <v>0</v>
      </c>
      <c r="E25" s="233"/>
    </row>
    <row r="26" spans="1:5" s="234" customFormat="1" ht="14.85" hidden="1" customHeight="1" x14ac:dyDescent="0.2">
      <c r="A26" s="235"/>
      <c r="B26" s="230"/>
      <c r="C26" s="161"/>
      <c r="D26" s="236">
        <f t="shared" si="0"/>
        <v>0</v>
      </c>
      <c r="E26" s="233"/>
    </row>
    <row r="27" spans="1:5" s="234" customFormat="1" ht="14.85" hidden="1" customHeight="1" x14ac:dyDescent="0.2">
      <c r="A27" s="235"/>
      <c r="B27" s="230"/>
      <c r="C27" s="161"/>
      <c r="D27" s="236">
        <f t="shared" si="0"/>
        <v>0</v>
      </c>
      <c r="E27" s="233"/>
    </row>
    <row r="28" spans="1:5" s="234" customFormat="1" ht="14.85" hidden="1" customHeight="1" x14ac:dyDescent="0.2">
      <c r="A28" s="235"/>
      <c r="B28" s="230"/>
      <c r="C28" s="161"/>
      <c r="D28" s="236">
        <f t="shared" si="0"/>
        <v>0</v>
      </c>
      <c r="E28" s="233"/>
    </row>
    <row r="29" spans="1:5" s="234" customFormat="1" ht="14.85" hidden="1" customHeight="1" x14ac:dyDescent="0.2">
      <c r="A29" s="235"/>
      <c r="B29" s="230"/>
      <c r="C29" s="161"/>
      <c r="D29" s="236">
        <f t="shared" si="0"/>
        <v>0</v>
      </c>
      <c r="E29" s="233"/>
    </row>
    <row r="30" spans="1:5" s="234" customFormat="1" ht="14.85" hidden="1" customHeight="1" x14ac:dyDescent="0.2">
      <c r="A30" s="235"/>
      <c r="B30" s="230"/>
      <c r="C30" s="161"/>
      <c r="D30" s="236">
        <f t="shared" si="0"/>
        <v>0</v>
      </c>
      <c r="E30" s="233"/>
    </row>
    <row r="31" spans="1:5" s="234" customFormat="1" ht="14.85" hidden="1" customHeight="1" x14ac:dyDescent="0.2">
      <c r="A31" s="235"/>
      <c r="B31" s="230"/>
      <c r="C31" s="161"/>
      <c r="D31" s="236">
        <f t="shared" si="0"/>
        <v>0</v>
      </c>
      <c r="E31" s="233"/>
    </row>
    <row r="32" spans="1:5" s="234" customFormat="1" ht="14.85" hidden="1" customHeight="1" x14ac:dyDescent="0.2">
      <c r="A32" s="235"/>
      <c r="B32" s="230"/>
      <c r="C32" s="161"/>
      <c r="D32" s="236">
        <f t="shared" si="0"/>
        <v>0</v>
      </c>
      <c r="E32" s="233"/>
    </row>
    <row r="33" spans="1:5" s="234" customFormat="1" ht="14.85" hidden="1" customHeight="1" x14ac:dyDescent="0.2">
      <c r="A33" s="235"/>
      <c r="B33" s="230"/>
      <c r="C33" s="161"/>
      <c r="D33" s="236">
        <f t="shared" si="0"/>
        <v>0</v>
      </c>
      <c r="E33" s="233"/>
    </row>
    <row r="34" spans="1:5" s="234" customFormat="1" ht="14.85" hidden="1" customHeight="1" x14ac:dyDescent="0.2">
      <c r="A34" s="235"/>
      <c r="B34" s="230"/>
      <c r="C34" s="161"/>
      <c r="D34" s="236">
        <f t="shared" si="0"/>
        <v>0</v>
      </c>
      <c r="E34" s="233"/>
    </row>
    <row r="35" spans="1:5" s="234" customFormat="1" ht="14.85" customHeight="1" x14ac:dyDescent="0.2">
      <c r="A35" s="235" t="s">
        <v>321</v>
      </c>
      <c r="B35" s="230"/>
      <c r="C35" s="161"/>
      <c r="D35" s="237">
        <f t="shared" si="0"/>
        <v>0</v>
      </c>
      <c r="E35" s="233"/>
    </row>
    <row r="36" spans="1:5" s="119" customFormat="1" ht="11.25" customHeight="1" x14ac:dyDescent="0.2">
      <c r="A36" s="225" t="s">
        <v>337</v>
      </c>
      <c r="B36" s="238">
        <f>SUM(B13:B35)</f>
        <v>0</v>
      </c>
      <c r="C36" s="238">
        <f>SUM(C13:C35)</f>
        <v>0</v>
      </c>
      <c r="D36" s="239">
        <f>SUM(D13:D35)</f>
        <v>0</v>
      </c>
      <c r="E36" s="240"/>
    </row>
    <row r="37" spans="1:5" s="234" customFormat="1" ht="14.85" customHeight="1" x14ac:dyDescent="0.2">
      <c r="A37" s="235" t="s">
        <v>338</v>
      </c>
      <c r="B37" s="231"/>
      <c r="C37" s="241"/>
      <c r="D37" s="232">
        <f t="shared" ref="D37:D59" si="1">B37-C37</f>
        <v>0</v>
      </c>
      <c r="E37" s="233"/>
    </row>
    <row r="38" spans="1:5" s="234" customFormat="1" ht="14.85" hidden="1" customHeight="1" x14ac:dyDescent="0.2">
      <c r="A38" s="235"/>
      <c r="B38" s="161"/>
      <c r="C38" s="241"/>
      <c r="D38" s="236">
        <f t="shared" si="1"/>
        <v>0</v>
      </c>
      <c r="E38" s="233"/>
    </row>
    <row r="39" spans="1:5" s="234" customFormat="1" ht="14.85" hidden="1" customHeight="1" x14ac:dyDescent="0.2">
      <c r="A39" s="235"/>
      <c r="B39" s="161"/>
      <c r="C39" s="241"/>
      <c r="D39" s="236">
        <f t="shared" si="1"/>
        <v>0</v>
      </c>
      <c r="E39" s="233"/>
    </row>
    <row r="40" spans="1:5" s="234" customFormat="1" ht="14.85" hidden="1" customHeight="1" x14ac:dyDescent="0.2">
      <c r="A40" s="235"/>
      <c r="B40" s="161"/>
      <c r="C40" s="241"/>
      <c r="D40" s="236">
        <f t="shared" si="1"/>
        <v>0</v>
      </c>
      <c r="E40" s="233"/>
    </row>
    <row r="41" spans="1:5" s="234" customFormat="1" ht="14.85" hidden="1" customHeight="1" x14ac:dyDescent="0.2">
      <c r="A41" s="235"/>
      <c r="B41" s="161"/>
      <c r="C41" s="241"/>
      <c r="D41" s="236">
        <f t="shared" si="1"/>
        <v>0</v>
      </c>
      <c r="E41" s="233"/>
    </row>
    <row r="42" spans="1:5" s="234" customFormat="1" ht="14.85" hidden="1" customHeight="1" x14ac:dyDescent="0.2">
      <c r="A42" s="235"/>
      <c r="B42" s="161"/>
      <c r="C42" s="241"/>
      <c r="D42" s="236">
        <f t="shared" si="1"/>
        <v>0</v>
      </c>
      <c r="E42" s="233"/>
    </row>
    <row r="43" spans="1:5" s="234" customFormat="1" ht="14.85" hidden="1" customHeight="1" x14ac:dyDescent="0.2">
      <c r="A43" s="235"/>
      <c r="B43" s="161"/>
      <c r="C43" s="241"/>
      <c r="D43" s="236">
        <f t="shared" si="1"/>
        <v>0</v>
      </c>
      <c r="E43" s="233"/>
    </row>
    <row r="44" spans="1:5" s="234" customFormat="1" ht="14.85" hidden="1" customHeight="1" x14ac:dyDescent="0.2">
      <c r="A44" s="235"/>
      <c r="B44" s="161"/>
      <c r="C44" s="241"/>
      <c r="D44" s="236">
        <f t="shared" si="1"/>
        <v>0</v>
      </c>
      <c r="E44" s="233"/>
    </row>
    <row r="45" spans="1:5" s="234" customFormat="1" ht="14.85" hidden="1" customHeight="1" x14ac:dyDescent="0.2">
      <c r="A45" s="235"/>
      <c r="B45" s="161"/>
      <c r="C45" s="241"/>
      <c r="D45" s="236">
        <f t="shared" si="1"/>
        <v>0</v>
      </c>
      <c r="E45" s="233"/>
    </row>
    <row r="46" spans="1:5" s="234" customFormat="1" ht="14.85" hidden="1" customHeight="1" x14ac:dyDescent="0.2">
      <c r="A46" s="235"/>
      <c r="B46" s="161"/>
      <c r="C46" s="241"/>
      <c r="D46" s="236">
        <f t="shared" si="1"/>
        <v>0</v>
      </c>
      <c r="E46" s="233"/>
    </row>
    <row r="47" spans="1:5" s="234" customFormat="1" ht="14.85" hidden="1" customHeight="1" x14ac:dyDescent="0.2">
      <c r="A47" s="235"/>
      <c r="B47" s="161"/>
      <c r="C47" s="241"/>
      <c r="D47" s="236">
        <f t="shared" si="1"/>
        <v>0</v>
      </c>
      <c r="E47" s="233"/>
    </row>
    <row r="48" spans="1:5" s="234" customFormat="1" ht="14.85" hidden="1" customHeight="1" x14ac:dyDescent="0.2">
      <c r="A48" s="235"/>
      <c r="B48" s="161"/>
      <c r="C48" s="241"/>
      <c r="D48" s="236">
        <f t="shared" si="1"/>
        <v>0</v>
      </c>
      <c r="E48" s="233"/>
    </row>
    <row r="49" spans="1:5" s="234" customFormat="1" ht="14.85" hidden="1" customHeight="1" x14ac:dyDescent="0.2">
      <c r="A49" s="235"/>
      <c r="B49" s="161"/>
      <c r="C49" s="241"/>
      <c r="D49" s="236">
        <f t="shared" si="1"/>
        <v>0</v>
      </c>
      <c r="E49" s="233"/>
    </row>
    <row r="50" spans="1:5" s="234" customFormat="1" ht="14.85" hidden="1" customHeight="1" x14ac:dyDescent="0.2">
      <c r="A50" s="235"/>
      <c r="B50" s="161"/>
      <c r="C50" s="241"/>
      <c r="D50" s="236">
        <f t="shared" si="1"/>
        <v>0</v>
      </c>
      <c r="E50" s="233"/>
    </row>
    <row r="51" spans="1:5" s="234" customFormat="1" ht="14.85" hidden="1" customHeight="1" x14ac:dyDescent="0.2">
      <c r="A51" s="235"/>
      <c r="B51" s="161"/>
      <c r="C51" s="241"/>
      <c r="D51" s="236">
        <f t="shared" si="1"/>
        <v>0</v>
      </c>
      <c r="E51" s="233"/>
    </row>
    <row r="52" spans="1:5" s="234" customFormat="1" ht="14.85" hidden="1" customHeight="1" x14ac:dyDescent="0.2">
      <c r="A52" s="235"/>
      <c r="B52" s="161"/>
      <c r="C52" s="241"/>
      <c r="D52" s="236">
        <f t="shared" si="1"/>
        <v>0</v>
      </c>
      <c r="E52" s="233"/>
    </row>
    <row r="53" spans="1:5" s="234" customFormat="1" ht="14.85" hidden="1" customHeight="1" x14ac:dyDescent="0.2">
      <c r="A53" s="235"/>
      <c r="B53" s="161"/>
      <c r="C53" s="241"/>
      <c r="D53" s="236">
        <f t="shared" si="1"/>
        <v>0</v>
      </c>
      <c r="E53" s="233"/>
    </row>
    <row r="54" spans="1:5" s="234" customFormat="1" ht="14.85" hidden="1" customHeight="1" x14ac:dyDescent="0.2">
      <c r="A54" s="235"/>
      <c r="B54" s="161"/>
      <c r="C54" s="241"/>
      <c r="D54" s="236">
        <f t="shared" si="1"/>
        <v>0</v>
      </c>
      <c r="E54" s="233"/>
    </row>
    <row r="55" spans="1:5" s="234" customFormat="1" ht="14.85" hidden="1" customHeight="1" x14ac:dyDescent="0.2">
      <c r="A55" s="235"/>
      <c r="B55" s="161"/>
      <c r="C55" s="241"/>
      <c r="D55" s="236">
        <f t="shared" si="1"/>
        <v>0</v>
      </c>
      <c r="E55" s="233"/>
    </row>
    <row r="56" spans="1:5" s="234" customFormat="1" ht="14.85" hidden="1" customHeight="1" x14ac:dyDescent="0.2">
      <c r="A56" s="235"/>
      <c r="B56" s="161"/>
      <c r="C56" s="241"/>
      <c r="D56" s="236">
        <f t="shared" si="1"/>
        <v>0</v>
      </c>
      <c r="E56" s="233"/>
    </row>
    <row r="57" spans="1:5" s="234" customFormat="1" ht="14.85" hidden="1" customHeight="1" x14ac:dyDescent="0.2">
      <c r="A57" s="235"/>
      <c r="B57" s="161"/>
      <c r="C57" s="241"/>
      <c r="D57" s="236">
        <f t="shared" si="1"/>
        <v>0</v>
      </c>
      <c r="E57" s="233"/>
    </row>
    <row r="58" spans="1:5" s="234" customFormat="1" ht="14.85" hidden="1" customHeight="1" x14ac:dyDescent="0.2">
      <c r="A58" s="235"/>
      <c r="B58" s="161"/>
      <c r="C58" s="241"/>
      <c r="D58" s="236">
        <f t="shared" si="1"/>
        <v>0</v>
      </c>
      <c r="E58" s="233"/>
    </row>
    <row r="59" spans="1:5" s="234" customFormat="1" ht="14.85" customHeight="1" x14ac:dyDescent="0.2">
      <c r="A59" s="235" t="s">
        <v>321</v>
      </c>
      <c r="B59" s="242"/>
      <c r="C59" s="230"/>
      <c r="D59" s="237">
        <f t="shared" si="1"/>
        <v>0</v>
      </c>
      <c r="E59" s="233"/>
    </row>
    <row r="60" spans="1:5" s="119" customFormat="1" ht="11.25" customHeight="1" x14ac:dyDescent="0.2">
      <c r="A60" s="225" t="s">
        <v>339</v>
      </c>
      <c r="B60" s="238">
        <f>SUM(B37:B59)</f>
        <v>0</v>
      </c>
      <c r="C60" s="238">
        <f>SUM(C37:C59)</f>
        <v>0</v>
      </c>
      <c r="D60" s="239">
        <f>SUM(D37:D59)</f>
        <v>0</v>
      </c>
      <c r="E60" s="240"/>
    </row>
    <row r="61" spans="1:5" s="245" customFormat="1" ht="12.4" customHeight="1" x14ac:dyDescent="0.2">
      <c r="A61" s="235" t="s">
        <v>340</v>
      </c>
      <c r="B61" s="243"/>
      <c r="C61" s="243"/>
      <c r="D61" s="232">
        <f t="shared" ref="D61:D83" si="2">B61-C61</f>
        <v>0</v>
      </c>
      <c r="E61" s="244"/>
    </row>
    <row r="62" spans="1:5" s="245" customFormat="1" ht="12.4" hidden="1" customHeight="1" x14ac:dyDescent="0.2">
      <c r="A62" s="235"/>
      <c r="B62" s="246"/>
      <c r="C62" s="246"/>
      <c r="D62" s="236">
        <f t="shared" si="2"/>
        <v>0</v>
      </c>
      <c r="E62" s="244"/>
    </row>
    <row r="63" spans="1:5" s="245" customFormat="1" ht="12.4" hidden="1" customHeight="1" x14ac:dyDescent="0.2">
      <c r="A63" s="235"/>
      <c r="B63" s="246"/>
      <c r="C63" s="246"/>
      <c r="D63" s="236">
        <f t="shared" si="2"/>
        <v>0</v>
      </c>
      <c r="E63" s="244"/>
    </row>
    <row r="64" spans="1:5" s="245" customFormat="1" ht="12.4" hidden="1" customHeight="1" x14ac:dyDescent="0.2">
      <c r="A64" s="235"/>
      <c r="B64" s="246"/>
      <c r="C64" s="246"/>
      <c r="D64" s="236">
        <f t="shared" si="2"/>
        <v>0</v>
      </c>
      <c r="E64" s="244"/>
    </row>
    <row r="65" spans="1:5" s="245" customFormat="1" ht="12.4" hidden="1" customHeight="1" x14ac:dyDescent="0.2">
      <c r="A65" s="235"/>
      <c r="B65" s="246"/>
      <c r="C65" s="246"/>
      <c r="D65" s="236">
        <f t="shared" si="2"/>
        <v>0</v>
      </c>
      <c r="E65" s="244"/>
    </row>
    <row r="66" spans="1:5" s="245" customFormat="1" ht="12.4" hidden="1" customHeight="1" x14ac:dyDescent="0.2">
      <c r="A66" s="235"/>
      <c r="B66" s="246"/>
      <c r="C66" s="246"/>
      <c r="D66" s="236">
        <f t="shared" si="2"/>
        <v>0</v>
      </c>
      <c r="E66" s="244"/>
    </row>
    <row r="67" spans="1:5" s="245" customFormat="1" ht="12.4" hidden="1" customHeight="1" x14ac:dyDescent="0.2">
      <c r="A67" s="235"/>
      <c r="B67" s="246"/>
      <c r="C67" s="246"/>
      <c r="D67" s="236">
        <f t="shared" si="2"/>
        <v>0</v>
      </c>
      <c r="E67" s="244"/>
    </row>
    <row r="68" spans="1:5" s="245" customFormat="1" ht="12.4" hidden="1" customHeight="1" x14ac:dyDescent="0.2">
      <c r="A68" s="235"/>
      <c r="B68" s="246"/>
      <c r="C68" s="246"/>
      <c r="D68" s="236">
        <f t="shared" si="2"/>
        <v>0</v>
      </c>
      <c r="E68" s="244"/>
    </row>
    <row r="69" spans="1:5" s="245" customFormat="1" ht="12.4" hidden="1" customHeight="1" x14ac:dyDescent="0.2">
      <c r="A69" s="235"/>
      <c r="B69" s="246"/>
      <c r="C69" s="246"/>
      <c r="D69" s="236">
        <f t="shared" si="2"/>
        <v>0</v>
      </c>
      <c r="E69" s="244"/>
    </row>
    <row r="70" spans="1:5" s="245" customFormat="1" ht="12.4" hidden="1" customHeight="1" x14ac:dyDescent="0.2">
      <c r="A70" s="235"/>
      <c r="B70" s="246"/>
      <c r="C70" s="246"/>
      <c r="D70" s="236">
        <f t="shared" si="2"/>
        <v>0</v>
      </c>
      <c r="E70" s="244"/>
    </row>
    <row r="71" spans="1:5" s="245" customFormat="1" ht="12.4" hidden="1" customHeight="1" x14ac:dyDescent="0.2">
      <c r="A71" s="235"/>
      <c r="B71" s="246"/>
      <c r="C71" s="246"/>
      <c r="D71" s="236">
        <f t="shared" si="2"/>
        <v>0</v>
      </c>
      <c r="E71" s="244"/>
    </row>
    <row r="72" spans="1:5" s="245" customFormat="1" ht="12.4" hidden="1" customHeight="1" x14ac:dyDescent="0.2">
      <c r="A72" s="235"/>
      <c r="B72" s="246"/>
      <c r="C72" s="246"/>
      <c r="D72" s="236">
        <f t="shared" si="2"/>
        <v>0</v>
      </c>
      <c r="E72" s="244"/>
    </row>
    <row r="73" spans="1:5" s="245" customFormat="1" ht="12.4" hidden="1" customHeight="1" x14ac:dyDescent="0.2">
      <c r="A73" s="235"/>
      <c r="B73" s="246"/>
      <c r="C73" s="246"/>
      <c r="D73" s="236">
        <f t="shared" si="2"/>
        <v>0</v>
      </c>
      <c r="E73" s="244"/>
    </row>
    <row r="74" spans="1:5" s="245" customFormat="1" ht="12.4" hidden="1" customHeight="1" x14ac:dyDescent="0.2">
      <c r="A74" s="235"/>
      <c r="B74" s="246"/>
      <c r="C74" s="246"/>
      <c r="D74" s="236">
        <f t="shared" si="2"/>
        <v>0</v>
      </c>
      <c r="E74" s="244"/>
    </row>
    <row r="75" spans="1:5" s="245" customFormat="1" ht="12.4" hidden="1" customHeight="1" x14ac:dyDescent="0.2">
      <c r="A75" s="235"/>
      <c r="B75" s="246"/>
      <c r="C75" s="246"/>
      <c r="D75" s="236">
        <f t="shared" si="2"/>
        <v>0</v>
      </c>
      <c r="E75" s="244"/>
    </row>
    <row r="76" spans="1:5" s="245" customFormat="1" ht="12.4" hidden="1" customHeight="1" x14ac:dyDescent="0.2">
      <c r="A76" s="235"/>
      <c r="B76" s="246"/>
      <c r="C76" s="246"/>
      <c r="D76" s="236">
        <f t="shared" si="2"/>
        <v>0</v>
      </c>
      <c r="E76" s="244"/>
    </row>
    <row r="77" spans="1:5" s="245" customFormat="1" ht="12.4" hidden="1" customHeight="1" x14ac:dyDescent="0.2">
      <c r="A77" s="235"/>
      <c r="B77" s="246"/>
      <c r="C77" s="246"/>
      <c r="D77" s="236">
        <f t="shared" si="2"/>
        <v>0</v>
      </c>
      <c r="E77" s="244"/>
    </row>
    <row r="78" spans="1:5" s="245" customFormat="1" ht="12.4" hidden="1" customHeight="1" x14ac:dyDescent="0.2">
      <c r="A78" s="235"/>
      <c r="B78" s="246"/>
      <c r="C78" s="246"/>
      <c r="D78" s="236">
        <f t="shared" si="2"/>
        <v>0</v>
      </c>
      <c r="E78" s="244"/>
    </row>
    <row r="79" spans="1:5" s="245" customFormat="1" ht="12.4" hidden="1" customHeight="1" x14ac:dyDescent="0.2">
      <c r="A79" s="235"/>
      <c r="B79" s="246"/>
      <c r="C79" s="246"/>
      <c r="D79" s="236">
        <f t="shared" si="2"/>
        <v>0</v>
      </c>
      <c r="E79" s="244"/>
    </row>
    <row r="80" spans="1:5" s="245" customFormat="1" ht="12.4" hidden="1" customHeight="1" x14ac:dyDescent="0.2">
      <c r="A80" s="235"/>
      <c r="B80" s="246"/>
      <c r="C80" s="246"/>
      <c r="D80" s="236">
        <f t="shared" si="2"/>
        <v>0</v>
      </c>
      <c r="E80" s="244"/>
    </row>
    <row r="81" spans="1:5" s="245" customFormat="1" ht="12.4" hidden="1" customHeight="1" x14ac:dyDescent="0.2">
      <c r="A81" s="235"/>
      <c r="B81" s="246"/>
      <c r="C81" s="246"/>
      <c r="D81" s="236">
        <f t="shared" si="2"/>
        <v>0</v>
      </c>
      <c r="E81" s="244"/>
    </row>
    <row r="82" spans="1:5" s="245" customFormat="1" ht="12.4" hidden="1" customHeight="1" x14ac:dyDescent="0.2">
      <c r="A82" s="235"/>
      <c r="B82" s="246"/>
      <c r="C82" s="246"/>
      <c r="D82" s="236">
        <f t="shared" si="2"/>
        <v>0</v>
      </c>
      <c r="E82" s="244"/>
    </row>
    <row r="83" spans="1:5" s="245" customFormat="1" ht="12.4" customHeight="1" x14ac:dyDescent="0.2">
      <c r="A83" s="235" t="s">
        <v>321</v>
      </c>
      <c r="B83" s="247"/>
      <c r="C83" s="247"/>
      <c r="D83" s="237">
        <f t="shared" si="2"/>
        <v>0</v>
      </c>
      <c r="E83" s="244"/>
    </row>
    <row r="84" spans="1:5" s="119" customFormat="1" ht="11.25" customHeight="1" x14ac:dyDescent="0.2">
      <c r="A84" s="248" t="s">
        <v>341</v>
      </c>
      <c r="B84" s="238">
        <f>SUM(B61:B83)</f>
        <v>0</v>
      </c>
      <c r="C84" s="238">
        <f>SUM(C61:C83)</f>
        <v>0</v>
      </c>
      <c r="D84" s="239">
        <f>SUM(D61:D83)</f>
        <v>0</v>
      </c>
      <c r="E84" s="240"/>
    </row>
    <row r="85" spans="1:5" s="119" customFormat="1" ht="11.25" customHeight="1" x14ac:dyDescent="0.2">
      <c r="A85" s="249" t="s">
        <v>342</v>
      </c>
      <c r="B85" s="250">
        <f>+B84+B60+B36</f>
        <v>0</v>
      </c>
      <c r="C85" s="250">
        <f>+C84+C60+C36</f>
        <v>0</v>
      </c>
      <c r="D85" s="251">
        <f>+D84+D60+D36</f>
        <v>0</v>
      </c>
      <c r="E85" s="240"/>
    </row>
    <row r="86" spans="1:5" ht="11.25" customHeight="1" x14ac:dyDescent="0.2">
      <c r="A86" s="445" t="s">
        <v>49</v>
      </c>
      <c r="B86" s="445"/>
      <c r="C86" s="445"/>
      <c r="D86" s="252"/>
    </row>
    <row r="87" spans="1:5" ht="11.25" customHeight="1" x14ac:dyDescent="0.2">
      <c r="A87" s="442" t="s">
        <v>328</v>
      </c>
      <c r="B87" s="442"/>
      <c r="C87" s="442"/>
      <c r="D87" s="253"/>
    </row>
  </sheetData>
  <sheetProtection password="DA51" sheet="1" objects="1" scenarios="1" formatColumns="0" formatRows="0" selectLockedCells="1"/>
  <mergeCells count="14">
    <mergeCell ref="A86:C86"/>
    <mergeCell ref="A87:C87"/>
    <mergeCell ref="A7:D7"/>
    <mergeCell ref="A8:C8"/>
    <mergeCell ref="A9:A12"/>
    <mergeCell ref="B9:B11"/>
    <mergeCell ref="C9:C11"/>
    <mergeCell ref="D9:D11"/>
    <mergeCell ref="A1:D1"/>
    <mergeCell ref="A2:D2"/>
    <mergeCell ref="A3:D3"/>
    <mergeCell ref="A4:D4"/>
    <mergeCell ref="A5:D5"/>
    <mergeCell ref="A6:D6"/>
  </mergeCells>
  <printOptions horizontalCentered="1" verticalCentered="1"/>
  <pageMargins left="0" right="0" top="0" bottom="0" header="0.51180555555555551" footer="0.51180555555555551"/>
  <pageSetup paperSize="9" scale="120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zoomScale="110" zoomScaleNormal="110" workbookViewId="0">
      <selection activeCell="A7" sqref="A7:G7"/>
    </sheetView>
  </sheetViews>
  <sheetFormatPr defaultRowHeight="11.25" customHeight="1" x14ac:dyDescent="0.2"/>
  <cols>
    <col min="1" max="1" width="53.42578125" style="254" customWidth="1"/>
    <col min="2" max="5" width="12.7109375" style="254" customWidth="1"/>
    <col min="6" max="6" width="18.42578125" style="254" customWidth="1"/>
    <col min="7" max="7" width="18" style="254" customWidth="1"/>
    <col min="8" max="16384" width="9.140625" style="254"/>
  </cols>
  <sheetData>
    <row r="1" spans="1:7" s="255" customFormat="1" ht="15.75" customHeight="1" x14ac:dyDescent="0.2">
      <c r="A1" s="448" t="s">
        <v>343</v>
      </c>
      <c r="B1" s="448"/>
      <c r="C1" s="448"/>
      <c r="D1" s="448"/>
      <c r="E1" s="448"/>
      <c r="F1" s="448"/>
      <c r="G1" s="448"/>
    </row>
    <row r="2" spans="1:7" ht="11.25" customHeight="1" x14ac:dyDescent="0.2">
      <c r="A2" s="449"/>
      <c r="B2" s="449"/>
      <c r="C2" s="449"/>
      <c r="D2" s="449"/>
      <c r="E2" s="449"/>
      <c r="F2" s="449"/>
      <c r="G2" s="449"/>
    </row>
    <row r="3" spans="1:7" ht="11.25" customHeight="1" x14ac:dyDescent="0.2">
      <c r="A3" s="450" t="s">
        <v>386</v>
      </c>
      <c r="B3" s="450"/>
      <c r="C3" s="450"/>
      <c r="D3" s="450"/>
      <c r="E3" s="450"/>
      <c r="F3" s="450"/>
      <c r="G3" s="450"/>
    </row>
    <row r="4" spans="1:7" ht="11.25" customHeight="1" x14ac:dyDescent="0.2">
      <c r="A4" s="449" t="s">
        <v>1</v>
      </c>
      <c r="B4" s="449"/>
      <c r="C4" s="449"/>
      <c r="D4" s="449"/>
      <c r="E4" s="449"/>
      <c r="F4" s="449"/>
      <c r="G4" s="449"/>
    </row>
    <row r="5" spans="1:7" s="256" customFormat="1" ht="11.25" customHeight="1" x14ac:dyDescent="0.2">
      <c r="A5" s="451" t="s">
        <v>344</v>
      </c>
      <c r="B5" s="451"/>
      <c r="C5" s="451"/>
      <c r="D5" s="451"/>
      <c r="E5" s="451"/>
      <c r="F5" s="451"/>
      <c r="G5" s="451"/>
    </row>
    <row r="6" spans="1:7" s="256" customFormat="1" ht="11.25" customHeight="1" x14ac:dyDescent="0.2">
      <c r="A6" s="449" t="s">
        <v>22</v>
      </c>
      <c r="B6" s="449"/>
      <c r="C6" s="449"/>
      <c r="D6" s="449"/>
      <c r="E6" s="449"/>
      <c r="F6" s="449"/>
      <c r="G6" s="449"/>
    </row>
    <row r="7" spans="1:7" s="256" customFormat="1" ht="11.25" customHeight="1" x14ac:dyDescent="0.2">
      <c r="A7" s="450" t="s">
        <v>413</v>
      </c>
      <c r="B7" s="450"/>
      <c r="C7" s="450"/>
      <c r="D7" s="450"/>
      <c r="E7" s="450"/>
      <c r="F7" s="450"/>
      <c r="G7" s="450"/>
    </row>
    <row r="8" spans="1:7" ht="11.25" customHeight="1" x14ac:dyDescent="0.2">
      <c r="A8" s="452"/>
      <c r="B8" s="452"/>
      <c r="C8" s="452"/>
      <c r="D8" s="452"/>
      <c r="E8" s="452"/>
      <c r="F8" s="452"/>
      <c r="G8" s="452"/>
    </row>
    <row r="9" spans="1:7" ht="11.25" customHeight="1" x14ac:dyDescent="0.2">
      <c r="A9" s="453" t="s">
        <v>345</v>
      </c>
      <c r="B9" s="453"/>
      <c r="C9" s="453"/>
      <c r="D9" s="453"/>
      <c r="E9" s="453"/>
      <c r="F9" s="454">
        <v>1</v>
      </c>
      <c r="G9" s="454"/>
    </row>
    <row r="10" spans="1:7" ht="18.399999999999999" customHeight="1" x14ac:dyDescent="0.2">
      <c r="A10" s="455" t="s">
        <v>315</v>
      </c>
      <c r="B10" s="456" t="s">
        <v>346</v>
      </c>
      <c r="C10" s="456"/>
      <c r="D10" s="456"/>
      <c r="E10" s="456"/>
      <c r="F10" s="456" t="s">
        <v>347</v>
      </c>
      <c r="G10" s="457" t="s">
        <v>348</v>
      </c>
    </row>
    <row r="11" spans="1:7" ht="18.399999999999999" customHeight="1" x14ac:dyDescent="0.2">
      <c r="A11" s="455"/>
      <c r="B11" s="458" t="s">
        <v>349</v>
      </c>
      <c r="C11" s="458"/>
      <c r="D11" s="458" t="s">
        <v>350</v>
      </c>
      <c r="E11" s="458"/>
      <c r="F11" s="456"/>
      <c r="G11" s="457"/>
    </row>
    <row r="12" spans="1:7" ht="18.399999999999999" customHeight="1" x14ac:dyDescent="0.2">
      <c r="A12" s="455"/>
      <c r="B12" s="456" t="s">
        <v>351</v>
      </c>
      <c r="C12" s="456" t="s">
        <v>352</v>
      </c>
      <c r="D12" s="456" t="s">
        <v>351</v>
      </c>
      <c r="E12" s="456" t="s">
        <v>352</v>
      </c>
      <c r="F12" s="456"/>
      <c r="G12" s="457"/>
    </row>
    <row r="13" spans="1:7" ht="18.399999999999999" customHeight="1" x14ac:dyDescent="0.2">
      <c r="A13" s="455"/>
      <c r="B13" s="456"/>
      <c r="C13" s="456"/>
      <c r="D13" s="456"/>
      <c r="E13" s="456"/>
      <c r="F13" s="456"/>
      <c r="G13" s="457"/>
    </row>
    <row r="14" spans="1:7" ht="11.25" customHeight="1" x14ac:dyDescent="0.2">
      <c r="A14" s="257" t="s">
        <v>403</v>
      </c>
      <c r="B14" s="258">
        <v>3664945.81</v>
      </c>
      <c r="C14" s="258">
        <v>6823241.8499999996</v>
      </c>
      <c r="D14" s="258"/>
      <c r="E14" s="258"/>
      <c r="F14" s="258">
        <v>2362510.42</v>
      </c>
      <c r="G14" s="259"/>
    </row>
    <row r="15" spans="1:7" ht="11.25" customHeight="1" x14ac:dyDescent="0.2">
      <c r="A15" s="257" t="s">
        <v>404</v>
      </c>
      <c r="B15" s="258">
        <v>1292843.1200000001</v>
      </c>
      <c r="C15" s="258">
        <v>2782209.39</v>
      </c>
      <c r="D15" s="258"/>
      <c r="E15" s="258"/>
      <c r="F15" s="258">
        <v>1995899.63</v>
      </c>
      <c r="G15" s="259"/>
    </row>
    <row r="16" spans="1:7" ht="11.25" customHeight="1" x14ac:dyDescent="0.2">
      <c r="A16" s="257" t="s">
        <v>405</v>
      </c>
      <c r="B16" s="258">
        <v>1292898.23</v>
      </c>
      <c r="C16" s="258">
        <v>782112.54</v>
      </c>
      <c r="D16" s="258"/>
      <c r="E16" s="258"/>
      <c r="F16" s="258">
        <v>389003.24</v>
      </c>
      <c r="G16" s="259"/>
    </row>
    <row r="17" spans="1:7" ht="11.25" customHeight="1" x14ac:dyDescent="0.2">
      <c r="A17" s="257" t="s">
        <v>406</v>
      </c>
      <c r="B17" s="258">
        <v>523960.1</v>
      </c>
      <c r="C17" s="258">
        <v>363305.01</v>
      </c>
      <c r="D17" s="258"/>
      <c r="E17" s="258"/>
      <c r="F17" s="258">
        <v>-20242.599999999999</v>
      </c>
      <c r="G17" s="259"/>
    </row>
    <row r="18" spans="1:7" ht="11.25" customHeight="1" x14ac:dyDescent="0.2">
      <c r="A18" s="257" t="s">
        <v>320</v>
      </c>
      <c r="B18" s="258"/>
      <c r="C18" s="258"/>
      <c r="D18" s="258"/>
      <c r="E18" s="258"/>
      <c r="F18" s="258"/>
      <c r="G18" s="259"/>
    </row>
    <row r="19" spans="1:7" ht="11.25" customHeight="1" x14ac:dyDescent="0.2">
      <c r="A19" s="257" t="s">
        <v>320</v>
      </c>
      <c r="B19" s="258"/>
      <c r="C19" s="258"/>
      <c r="D19" s="258"/>
      <c r="E19" s="258"/>
      <c r="F19" s="258"/>
      <c r="G19" s="259"/>
    </row>
    <row r="20" spans="1:7" ht="11.25" customHeight="1" x14ac:dyDescent="0.2">
      <c r="A20" s="257" t="s">
        <v>320</v>
      </c>
      <c r="B20" s="258"/>
      <c r="C20" s="258"/>
      <c r="D20" s="258"/>
      <c r="E20" s="258"/>
      <c r="F20" s="258"/>
      <c r="G20" s="259"/>
    </row>
    <row r="21" spans="1:7" ht="11.25" customHeight="1" x14ac:dyDescent="0.2">
      <c r="A21" s="257" t="s">
        <v>320</v>
      </c>
      <c r="B21" s="258"/>
      <c r="C21" s="258"/>
      <c r="D21" s="258"/>
      <c r="E21" s="258"/>
      <c r="F21" s="258"/>
      <c r="G21" s="259"/>
    </row>
    <row r="22" spans="1:7" ht="11.25" customHeight="1" x14ac:dyDescent="0.2">
      <c r="A22" s="257" t="s">
        <v>320</v>
      </c>
      <c r="B22" s="258"/>
      <c r="C22" s="258"/>
      <c r="D22" s="258"/>
      <c r="E22" s="258"/>
      <c r="F22" s="258"/>
      <c r="G22" s="259"/>
    </row>
    <row r="23" spans="1:7" ht="11.25" customHeight="1" x14ac:dyDescent="0.2">
      <c r="A23" s="257" t="s">
        <v>320</v>
      </c>
      <c r="B23" s="258"/>
      <c r="C23" s="258"/>
      <c r="D23" s="258"/>
      <c r="E23" s="258"/>
      <c r="F23" s="258"/>
      <c r="G23" s="259"/>
    </row>
    <row r="24" spans="1:7" ht="11.25" customHeight="1" x14ac:dyDescent="0.2">
      <c r="A24" s="257" t="s">
        <v>320</v>
      </c>
      <c r="B24" s="258"/>
      <c r="C24" s="258"/>
      <c r="D24" s="258"/>
      <c r="E24" s="258"/>
      <c r="F24" s="258"/>
      <c r="G24" s="259"/>
    </row>
    <row r="25" spans="1:7" ht="11.25" customHeight="1" x14ac:dyDescent="0.2">
      <c r="A25" s="257" t="s">
        <v>320</v>
      </c>
      <c r="B25" s="258"/>
      <c r="C25" s="258"/>
      <c r="D25" s="258"/>
      <c r="E25" s="258"/>
      <c r="F25" s="258"/>
      <c r="G25" s="259"/>
    </row>
    <row r="26" spans="1:7" ht="11.25" customHeight="1" x14ac:dyDescent="0.2">
      <c r="A26" s="257" t="s">
        <v>320</v>
      </c>
      <c r="B26" s="258"/>
      <c r="C26" s="258"/>
      <c r="D26" s="258"/>
      <c r="E26" s="258"/>
      <c r="F26" s="258"/>
      <c r="G26" s="259"/>
    </row>
    <row r="27" spans="1:7" ht="11.25" customHeight="1" x14ac:dyDescent="0.2">
      <c r="A27" s="257" t="s">
        <v>320</v>
      </c>
      <c r="B27" s="258"/>
      <c r="C27" s="258"/>
      <c r="D27" s="258"/>
      <c r="E27" s="258"/>
      <c r="F27" s="258"/>
      <c r="G27" s="259"/>
    </row>
    <row r="28" spans="1:7" ht="11.25" customHeight="1" x14ac:dyDescent="0.2">
      <c r="A28" s="257" t="s">
        <v>320</v>
      </c>
      <c r="B28" s="258"/>
      <c r="C28" s="258"/>
      <c r="D28" s="258"/>
      <c r="E28" s="258"/>
      <c r="F28" s="258"/>
      <c r="G28" s="259"/>
    </row>
    <row r="29" spans="1:7" ht="11.25" customHeight="1" x14ac:dyDescent="0.2">
      <c r="A29" s="257" t="s">
        <v>320</v>
      </c>
      <c r="B29" s="258"/>
      <c r="C29" s="258"/>
      <c r="D29" s="258"/>
      <c r="E29" s="258"/>
      <c r="F29" s="258"/>
      <c r="G29" s="259"/>
    </row>
    <row r="30" spans="1:7" ht="11.25" customHeight="1" x14ac:dyDescent="0.2">
      <c r="A30" s="257" t="s">
        <v>320</v>
      </c>
      <c r="B30" s="258"/>
      <c r="C30" s="258"/>
      <c r="D30" s="258"/>
      <c r="E30" s="258"/>
      <c r="F30" s="258"/>
      <c r="G30" s="259"/>
    </row>
    <row r="31" spans="1:7" ht="11.25" customHeight="1" x14ac:dyDescent="0.2">
      <c r="A31" s="257" t="s">
        <v>320</v>
      </c>
      <c r="B31" s="258"/>
      <c r="C31" s="258"/>
      <c r="D31" s="258"/>
      <c r="E31" s="258"/>
      <c r="F31" s="258"/>
      <c r="G31" s="259"/>
    </row>
    <row r="32" spans="1:7" ht="11.25" customHeight="1" x14ac:dyDescent="0.2">
      <c r="A32" s="257" t="s">
        <v>320</v>
      </c>
      <c r="B32" s="258"/>
      <c r="C32" s="258"/>
      <c r="D32" s="258"/>
      <c r="E32" s="258"/>
      <c r="F32" s="258"/>
      <c r="G32" s="259"/>
    </row>
    <row r="33" spans="1:7" ht="11.25" customHeight="1" x14ac:dyDescent="0.2">
      <c r="A33" s="257" t="s">
        <v>320</v>
      </c>
      <c r="B33" s="258"/>
      <c r="C33" s="258"/>
      <c r="D33" s="258"/>
      <c r="E33" s="258"/>
      <c r="F33" s="258"/>
      <c r="G33" s="259"/>
    </row>
    <row r="34" spans="1:7" ht="11.25" customHeight="1" x14ac:dyDescent="0.2">
      <c r="A34" s="257" t="s">
        <v>320</v>
      </c>
      <c r="B34" s="258"/>
      <c r="C34" s="258"/>
      <c r="D34" s="258"/>
      <c r="E34" s="258"/>
      <c r="F34" s="258"/>
      <c r="G34" s="259"/>
    </row>
    <row r="35" spans="1:7" ht="11.25" customHeight="1" x14ac:dyDescent="0.2">
      <c r="A35" s="257" t="s">
        <v>320</v>
      </c>
      <c r="B35" s="258"/>
      <c r="C35" s="258"/>
      <c r="D35" s="258"/>
      <c r="E35" s="258"/>
      <c r="F35" s="258"/>
      <c r="G35" s="259"/>
    </row>
    <row r="36" spans="1:7" ht="11.25" customHeight="1" x14ac:dyDescent="0.2">
      <c r="A36" s="257" t="s">
        <v>320</v>
      </c>
      <c r="B36" s="258"/>
      <c r="C36" s="258"/>
      <c r="D36" s="258"/>
      <c r="E36" s="258"/>
      <c r="F36" s="258"/>
      <c r="G36" s="259"/>
    </row>
    <row r="37" spans="1:7" ht="11.25" customHeight="1" x14ac:dyDescent="0.2">
      <c r="A37" s="257" t="s">
        <v>320</v>
      </c>
      <c r="B37" s="258"/>
      <c r="C37" s="258"/>
      <c r="D37" s="258"/>
      <c r="E37" s="258"/>
      <c r="F37" s="258"/>
      <c r="G37" s="259"/>
    </row>
    <row r="38" spans="1:7" ht="11.25" customHeight="1" x14ac:dyDescent="0.2">
      <c r="A38" s="257" t="s">
        <v>320</v>
      </c>
      <c r="B38" s="258"/>
      <c r="C38" s="258"/>
      <c r="D38" s="258"/>
      <c r="E38" s="258"/>
      <c r="F38" s="258"/>
      <c r="G38" s="259"/>
    </row>
    <row r="39" spans="1:7" ht="11.25" customHeight="1" x14ac:dyDescent="0.2">
      <c r="A39" s="257" t="s">
        <v>320</v>
      </c>
      <c r="B39" s="258"/>
      <c r="C39" s="258"/>
      <c r="D39" s="258"/>
      <c r="E39" s="258"/>
      <c r="F39" s="258"/>
      <c r="G39" s="259"/>
    </row>
    <row r="40" spans="1:7" ht="11.25" customHeight="1" x14ac:dyDescent="0.2">
      <c r="A40" s="257" t="s">
        <v>320</v>
      </c>
      <c r="B40" s="258"/>
      <c r="C40" s="258"/>
      <c r="D40" s="258"/>
      <c r="E40" s="258"/>
      <c r="F40" s="258"/>
      <c r="G40" s="259"/>
    </row>
    <row r="41" spans="1:7" ht="11.25" customHeight="1" x14ac:dyDescent="0.2">
      <c r="A41" s="257" t="s">
        <v>320</v>
      </c>
      <c r="B41" s="258"/>
      <c r="C41" s="258"/>
      <c r="D41" s="258"/>
      <c r="E41" s="258"/>
      <c r="F41" s="258"/>
      <c r="G41" s="259"/>
    </row>
    <row r="42" spans="1:7" ht="11.25" customHeight="1" x14ac:dyDescent="0.2">
      <c r="A42" s="257" t="s">
        <v>320</v>
      </c>
      <c r="B42" s="258"/>
      <c r="C42" s="258"/>
      <c r="D42" s="258"/>
      <c r="E42" s="258"/>
      <c r="F42" s="258"/>
      <c r="G42" s="259"/>
    </row>
    <row r="43" spans="1:7" ht="11.25" customHeight="1" x14ac:dyDescent="0.2">
      <c r="A43" s="257" t="s">
        <v>320</v>
      </c>
      <c r="B43" s="258"/>
      <c r="C43" s="258"/>
      <c r="D43" s="258"/>
      <c r="E43" s="258"/>
      <c r="F43" s="258"/>
      <c r="G43" s="259"/>
    </row>
    <row r="44" spans="1:7" ht="11.25" customHeight="1" x14ac:dyDescent="0.2">
      <c r="A44" s="257" t="s">
        <v>320</v>
      </c>
      <c r="B44" s="258"/>
      <c r="C44" s="258"/>
      <c r="D44" s="258"/>
      <c r="E44" s="258"/>
      <c r="F44" s="258"/>
      <c r="G44" s="259"/>
    </row>
    <row r="45" spans="1:7" ht="11.25" customHeight="1" x14ac:dyDescent="0.2">
      <c r="A45" s="257" t="s">
        <v>320</v>
      </c>
      <c r="B45" s="258"/>
      <c r="C45" s="258"/>
      <c r="D45" s="258"/>
      <c r="E45" s="258"/>
      <c r="F45" s="258"/>
      <c r="G45" s="259"/>
    </row>
    <row r="46" spans="1:7" ht="11.25" customHeight="1" x14ac:dyDescent="0.2">
      <c r="A46" s="257" t="s">
        <v>320</v>
      </c>
      <c r="B46" s="258"/>
      <c r="C46" s="258"/>
      <c r="D46" s="258"/>
      <c r="E46" s="258"/>
      <c r="F46" s="258"/>
      <c r="G46" s="259"/>
    </row>
    <row r="47" spans="1:7" ht="11.25" customHeight="1" x14ac:dyDescent="0.2">
      <c r="A47" s="257" t="s">
        <v>320</v>
      </c>
      <c r="B47" s="258"/>
      <c r="C47" s="258"/>
      <c r="D47" s="258"/>
      <c r="E47" s="258"/>
      <c r="F47" s="258"/>
      <c r="G47" s="259"/>
    </row>
    <row r="48" spans="1:7" ht="11.25" customHeight="1" x14ac:dyDescent="0.2">
      <c r="A48" s="257" t="s">
        <v>320</v>
      </c>
      <c r="B48" s="258"/>
      <c r="C48" s="258"/>
      <c r="D48" s="258"/>
      <c r="E48" s="258"/>
      <c r="F48" s="258"/>
      <c r="G48" s="259"/>
    </row>
    <row r="49" spans="1:7" ht="11.25" customHeight="1" x14ac:dyDescent="0.2">
      <c r="A49" s="257" t="s">
        <v>320</v>
      </c>
      <c r="B49" s="258"/>
      <c r="C49" s="258"/>
      <c r="D49" s="258"/>
      <c r="E49" s="258"/>
      <c r="F49" s="258"/>
      <c r="G49" s="259"/>
    </row>
    <row r="50" spans="1:7" ht="11.25" customHeight="1" x14ac:dyDescent="0.2">
      <c r="A50" s="257" t="s">
        <v>320</v>
      </c>
      <c r="B50" s="258"/>
      <c r="C50" s="258"/>
      <c r="D50" s="258"/>
      <c r="E50" s="258"/>
      <c r="F50" s="258"/>
      <c r="G50" s="259"/>
    </row>
    <row r="51" spans="1:7" ht="11.25" customHeight="1" x14ac:dyDescent="0.2">
      <c r="A51" s="257" t="s">
        <v>320</v>
      </c>
      <c r="B51" s="258"/>
      <c r="C51" s="258"/>
      <c r="D51" s="258"/>
      <c r="E51" s="258"/>
      <c r="F51" s="258"/>
      <c r="G51" s="259"/>
    </row>
    <row r="52" spans="1:7" ht="11.25" customHeight="1" x14ac:dyDescent="0.2">
      <c r="A52" s="257" t="s">
        <v>320</v>
      </c>
      <c r="B52" s="258"/>
      <c r="C52" s="258"/>
      <c r="D52" s="258"/>
      <c r="E52" s="258"/>
      <c r="F52" s="258"/>
      <c r="G52" s="259"/>
    </row>
    <row r="53" spans="1:7" ht="11.25" customHeight="1" x14ac:dyDescent="0.2">
      <c r="A53" s="257" t="s">
        <v>320</v>
      </c>
      <c r="B53" s="258"/>
      <c r="C53" s="258"/>
      <c r="D53" s="258"/>
      <c r="E53" s="258"/>
      <c r="F53" s="258"/>
      <c r="G53" s="259"/>
    </row>
    <row r="54" spans="1:7" ht="11.25" customHeight="1" x14ac:dyDescent="0.2">
      <c r="A54" s="260" t="s">
        <v>321</v>
      </c>
      <c r="B54" s="261"/>
      <c r="C54" s="261"/>
      <c r="D54" s="261"/>
      <c r="E54" s="261"/>
      <c r="F54" s="261"/>
      <c r="G54" s="262"/>
    </row>
    <row r="55" spans="1:7" ht="11.25" customHeight="1" x14ac:dyDescent="0.2">
      <c r="A55" s="263" t="s">
        <v>322</v>
      </c>
      <c r="B55" s="264">
        <f t="shared" ref="B55:G55" si="0">SUM(B14:B54)</f>
        <v>6774647.2599999998</v>
      </c>
      <c r="C55" s="264">
        <f t="shared" si="0"/>
        <v>10750868.790000001</v>
      </c>
      <c r="D55" s="264">
        <f t="shared" si="0"/>
        <v>0</v>
      </c>
      <c r="E55" s="264">
        <f t="shared" si="0"/>
        <v>0</v>
      </c>
      <c r="F55" s="264">
        <f t="shared" si="0"/>
        <v>4727170.6900000004</v>
      </c>
      <c r="G55" s="265">
        <f t="shared" si="0"/>
        <v>0</v>
      </c>
    </row>
    <row r="56" spans="1:7" ht="11.25" customHeight="1" x14ac:dyDescent="0.2">
      <c r="A56" s="257" t="s">
        <v>323</v>
      </c>
      <c r="B56" s="258"/>
      <c r="C56" s="258"/>
      <c r="D56" s="258"/>
      <c r="E56" s="258"/>
      <c r="F56" s="258"/>
      <c r="G56" s="259"/>
    </row>
    <row r="57" spans="1:7" ht="11.25" customHeight="1" x14ac:dyDescent="0.2">
      <c r="A57" s="257" t="s">
        <v>323</v>
      </c>
      <c r="B57" s="258"/>
      <c r="C57" s="258"/>
      <c r="D57" s="258"/>
      <c r="E57" s="258"/>
      <c r="F57" s="258"/>
      <c r="G57" s="259"/>
    </row>
    <row r="58" spans="1:7" ht="11.25" customHeight="1" x14ac:dyDescent="0.2">
      <c r="A58" s="257" t="s">
        <v>323</v>
      </c>
      <c r="B58" s="258"/>
      <c r="C58" s="258"/>
      <c r="D58" s="258"/>
      <c r="E58" s="258"/>
      <c r="F58" s="258"/>
      <c r="G58" s="259"/>
    </row>
    <row r="59" spans="1:7" ht="11.25" customHeight="1" x14ac:dyDescent="0.2">
      <c r="A59" s="257" t="s">
        <v>323</v>
      </c>
      <c r="B59" s="258"/>
      <c r="C59" s="258"/>
      <c r="D59" s="258"/>
      <c r="E59" s="258"/>
      <c r="F59" s="258"/>
      <c r="G59" s="259"/>
    </row>
    <row r="60" spans="1:7" ht="11.25" customHeight="1" x14ac:dyDescent="0.2">
      <c r="A60" s="257" t="s">
        <v>323</v>
      </c>
      <c r="B60" s="258"/>
      <c r="C60" s="258"/>
      <c r="D60" s="258"/>
      <c r="E60" s="258"/>
      <c r="F60" s="258"/>
      <c r="G60" s="259"/>
    </row>
    <row r="61" spans="1:7" ht="11.25" customHeight="1" x14ac:dyDescent="0.2">
      <c r="A61" s="257" t="s">
        <v>323</v>
      </c>
      <c r="B61" s="258"/>
      <c r="C61" s="258"/>
      <c r="D61" s="258"/>
      <c r="E61" s="258"/>
      <c r="F61" s="258"/>
      <c r="G61" s="259"/>
    </row>
    <row r="62" spans="1:7" ht="11.25" customHeight="1" x14ac:dyDescent="0.2">
      <c r="A62" s="257" t="s">
        <v>323</v>
      </c>
      <c r="B62" s="258"/>
      <c r="C62" s="258"/>
      <c r="D62" s="258"/>
      <c r="E62" s="258"/>
      <c r="F62" s="258"/>
      <c r="G62" s="259"/>
    </row>
    <row r="63" spans="1:7" ht="11.25" customHeight="1" x14ac:dyDescent="0.2">
      <c r="A63" s="257" t="s">
        <v>323</v>
      </c>
      <c r="B63" s="258"/>
      <c r="C63" s="258"/>
      <c r="D63" s="258"/>
      <c r="E63" s="258"/>
      <c r="F63" s="258"/>
      <c r="G63" s="259"/>
    </row>
    <row r="64" spans="1:7" ht="11.25" customHeight="1" x14ac:dyDescent="0.2">
      <c r="A64" s="257" t="s">
        <v>323</v>
      </c>
      <c r="B64" s="258"/>
      <c r="C64" s="258"/>
      <c r="D64" s="258"/>
      <c r="E64" s="258"/>
      <c r="F64" s="258"/>
      <c r="G64" s="259"/>
    </row>
    <row r="65" spans="1:7" ht="11.25" customHeight="1" x14ac:dyDescent="0.2">
      <c r="A65" s="257" t="s">
        <v>323</v>
      </c>
      <c r="B65" s="258"/>
      <c r="C65" s="258"/>
      <c r="D65" s="258"/>
      <c r="E65" s="258"/>
      <c r="F65" s="258"/>
      <c r="G65" s="259"/>
    </row>
    <row r="66" spans="1:7" ht="11.25" customHeight="1" x14ac:dyDescent="0.2">
      <c r="A66" s="257" t="s">
        <v>323</v>
      </c>
      <c r="B66" s="258"/>
      <c r="C66" s="258"/>
      <c r="D66" s="258"/>
      <c r="E66" s="258"/>
      <c r="F66" s="258"/>
      <c r="G66" s="259"/>
    </row>
    <row r="67" spans="1:7" ht="11.25" customHeight="1" x14ac:dyDescent="0.2">
      <c r="A67" s="257" t="s">
        <v>323</v>
      </c>
      <c r="B67" s="258"/>
      <c r="C67" s="258"/>
      <c r="D67" s="258"/>
      <c r="E67" s="258"/>
      <c r="F67" s="258"/>
      <c r="G67" s="259"/>
    </row>
    <row r="68" spans="1:7" ht="11.25" customHeight="1" x14ac:dyDescent="0.2">
      <c r="A68" s="257" t="s">
        <v>323</v>
      </c>
      <c r="B68" s="258"/>
      <c r="C68" s="258"/>
      <c r="D68" s="258"/>
      <c r="E68" s="258"/>
      <c r="F68" s="258"/>
      <c r="G68" s="259"/>
    </row>
    <row r="69" spans="1:7" ht="11.25" customHeight="1" x14ac:dyDescent="0.2">
      <c r="A69" s="257" t="s">
        <v>323</v>
      </c>
      <c r="B69" s="258"/>
      <c r="C69" s="258"/>
      <c r="D69" s="258"/>
      <c r="E69" s="258"/>
      <c r="F69" s="258"/>
      <c r="G69" s="259"/>
    </row>
    <row r="70" spans="1:7" ht="11.25" customHeight="1" x14ac:dyDescent="0.2">
      <c r="A70" s="257" t="s">
        <v>323</v>
      </c>
      <c r="B70" s="258"/>
      <c r="C70" s="258"/>
      <c r="D70" s="258"/>
      <c r="E70" s="258"/>
      <c r="F70" s="258"/>
      <c r="G70" s="259"/>
    </row>
    <row r="71" spans="1:7" ht="11.25" customHeight="1" x14ac:dyDescent="0.2">
      <c r="A71" s="257" t="s">
        <v>323</v>
      </c>
      <c r="B71" s="258"/>
      <c r="C71" s="258"/>
      <c r="D71" s="258"/>
      <c r="E71" s="258"/>
      <c r="F71" s="258"/>
      <c r="G71" s="259"/>
    </row>
    <row r="72" spans="1:7" ht="11.25" customHeight="1" x14ac:dyDescent="0.2">
      <c r="A72" s="257" t="s">
        <v>323</v>
      </c>
      <c r="B72" s="258"/>
      <c r="C72" s="258"/>
      <c r="D72" s="258"/>
      <c r="E72" s="258"/>
      <c r="F72" s="258"/>
      <c r="G72" s="259"/>
    </row>
    <row r="73" spans="1:7" ht="11.25" customHeight="1" x14ac:dyDescent="0.2">
      <c r="A73" s="257" t="s">
        <v>323</v>
      </c>
      <c r="B73" s="258"/>
      <c r="C73" s="258"/>
      <c r="D73" s="258"/>
      <c r="E73" s="258"/>
      <c r="F73" s="258"/>
      <c r="G73" s="259"/>
    </row>
    <row r="74" spans="1:7" ht="11.25" customHeight="1" x14ac:dyDescent="0.2">
      <c r="A74" s="257" t="s">
        <v>323</v>
      </c>
      <c r="B74" s="258"/>
      <c r="C74" s="258"/>
      <c r="D74" s="258"/>
      <c r="E74" s="258"/>
      <c r="F74" s="258"/>
      <c r="G74" s="259"/>
    </row>
    <row r="75" spans="1:7" ht="11.25" customHeight="1" x14ac:dyDescent="0.2">
      <c r="A75" s="257" t="s">
        <v>323</v>
      </c>
      <c r="B75" s="258"/>
      <c r="C75" s="258"/>
      <c r="D75" s="258"/>
      <c r="E75" s="258"/>
      <c r="F75" s="258"/>
      <c r="G75" s="259"/>
    </row>
    <row r="76" spans="1:7" ht="11.25" customHeight="1" x14ac:dyDescent="0.2">
      <c r="A76" s="257" t="s">
        <v>323</v>
      </c>
      <c r="B76" s="258"/>
      <c r="C76" s="258"/>
      <c r="D76" s="258"/>
      <c r="E76" s="258"/>
      <c r="F76" s="258"/>
      <c r="G76" s="259"/>
    </row>
    <row r="77" spans="1:7" ht="11.25" customHeight="1" x14ac:dyDescent="0.2">
      <c r="A77" s="257" t="s">
        <v>323</v>
      </c>
      <c r="B77" s="258"/>
      <c r="C77" s="258"/>
      <c r="D77" s="258"/>
      <c r="E77" s="258"/>
      <c r="F77" s="258"/>
      <c r="G77" s="259"/>
    </row>
    <row r="78" spans="1:7" ht="11.25" customHeight="1" x14ac:dyDescent="0.2">
      <c r="A78" s="257" t="s">
        <v>323</v>
      </c>
      <c r="B78" s="258"/>
      <c r="C78" s="258"/>
      <c r="D78" s="258"/>
      <c r="E78" s="258"/>
      <c r="F78" s="258"/>
      <c r="G78" s="259"/>
    </row>
    <row r="79" spans="1:7" ht="11.25" customHeight="1" x14ac:dyDescent="0.2">
      <c r="A79" s="257" t="s">
        <v>323</v>
      </c>
      <c r="B79" s="258"/>
      <c r="C79" s="258"/>
      <c r="D79" s="258"/>
      <c r="E79" s="258"/>
      <c r="F79" s="258"/>
      <c r="G79" s="259"/>
    </row>
    <row r="80" spans="1:7" ht="11.25" customHeight="1" x14ac:dyDescent="0.2">
      <c r="A80" s="257" t="s">
        <v>323</v>
      </c>
      <c r="B80" s="258"/>
      <c r="C80" s="258"/>
      <c r="D80" s="258"/>
      <c r="E80" s="258"/>
      <c r="F80" s="258"/>
      <c r="G80" s="259"/>
    </row>
    <row r="81" spans="1:7" ht="11.25" customHeight="1" x14ac:dyDescent="0.2">
      <c r="A81" s="257" t="s">
        <v>323</v>
      </c>
      <c r="B81" s="258"/>
      <c r="C81" s="258"/>
      <c r="D81" s="258"/>
      <c r="E81" s="258"/>
      <c r="F81" s="258"/>
      <c r="G81" s="259"/>
    </row>
    <row r="82" spans="1:7" ht="11.25" customHeight="1" x14ac:dyDescent="0.2">
      <c r="A82" s="257" t="s">
        <v>323</v>
      </c>
      <c r="B82" s="258"/>
      <c r="C82" s="258"/>
      <c r="D82" s="258"/>
      <c r="E82" s="258"/>
      <c r="F82" s="258"/>
      <c r="G82" s="259"/>
    </row>
    <row r="83" spans="1:7" ht="11.25" customHeight="1" x14ac:dyDescent="0.2">
      <c r="A83" s="257" t="s">
        <v>323</v>
      </c>
      <c r="B83" s="258"/>
      <c r="C83" s="258"/>
      <c r="D83" s="258"/>
      <c r="E83" s="258"/>
      <c r="F83" s="258"/>
      <c r="G83" s="259"/>
    </row>
    <row r="84" spans="1:7" ht="11.25" customHeight="1" x14ac:dyDescent="0.2">
      <c r="A84" s="257" t="s">
        <v>323</v>
      </c>
      <c r="B84" s="258"/>
      <c r="C84" s="258"/>
      <c r="D84" s="258"/>
      <c r="E84" s="258"/>
      <c r="F84" s="258"/>
      <c r="G84" s="259"/>
    </row>
    <row r="85" spans="1:7" ht="11.25" customHeight="1" x14ac:dyDescent="0.2">
      <c r="A85" s="257" t="s">
        <v>323</v>
      </c>
      <c r="B85" s="258"/>
      <c r="C85" s="258"/>
      <c r="D85" s="258"/>
      <c r="E85" s="258"/>
      <c r="F85" s="258"/>
      <c r="G85" s="259"/>
    </row>
    <row r="86" spans="1:7" ht="11.25" customHeight="1" x14ac:dyDescent="0.2">
      <c r="A86" s="257" t="s">
        <v>323</v>
      </c>
      <c r="B86" s="258"/>
      <c r="C86" s="258"/>
      <c r="D86" s="258"/>
      <c r="E86" s="258"/>
      <c r="F86" s="258"/>
      <c r="G86" s="259"/>
    </row>
    <row r="87" spans="1:7" ht="11.25" customHeight="1" x14ac:dyDescent="0.2">
      <c r="A87" s="257" t="s">
        <v>323</v>
      </c>
      <c r="B87" s="258"/>
      <c r="C87" s="258"/>
      <c r="D87" s="258"/>
      <c r="E87" s="258"/>
      <c r="F87" s="258"/>
      <c r="G87" s="259"/>
    </row>
    <row r="88" spans="1:7" ht="11.25" customHeight="1" x14ac:dyDescent="0.2">
      <c r="A88" s="257" t="s">
        <v>323</v>
      </c>
      <c r="B88" s="258"/>
      <c r="C88" s="258"/>
      <c r="D88" s="258"/>
      <c r="E88" s="258"/>
      <c r="F88" s="258"/>
      <c r="G88" s="259"/>
    </row>
    <row r="89" spans="1:7" ht="11.25" customHeight="1" x14ac:dyDescent="0.2">
      <c r="A89" s="257" t="s">
        <v>323</v>
      </c>
      <c r="B89" s="258"/>
      <c r="C89" s="258"/>
      <c r="D89" s="258"/>
      <c r="E89" s="258"/>
      <c r="F89" s="258"/>
      <c r="G89" s="259"/>
    </row>
    <row r="90" spans="1:7" ht="11.25" customHeight="1" x14ac:dyDescent="0.2">
      <c r="A90" s="257" t="s">
        <v>323</v>
      </c>
      <c r="B90" s="258"/>
      <c r="C90" s="258"/>
      <c r="D90" s="258"/>
      <c r="E90" s="258"/>
      <c r="F90" s="258"/>
      <c r="G90" s="259"/>
    </row>
    <row r="91" spans="1:7" ht="11.25" customHeight="1" x14ac:dyDescent="0.2">
      <c r="A91" s="257" t="s">
        <v>323</v>
      </c>
      <c r="B91" s="258"/>
      <c r="C91" s="258"/>
      <c r="D91" s="258"/>
      <c r="E91" s="258"/>
      <c r="F91" s="258"/>
      <c r="G91" s="259"/>
    </row>
    <row r="92" spans="1:7" ht="11.25" customHeight="1" x14ac:dyDescent="0.2">
      <c r="A92" s="260" t="s">
        <v>321</v>
      </c>
      <c r="B92" s="261"/>
      <c r="C92" s="261"/>
      <c r="D92" s="261"/>
      <c r="E92" s="261"/>
      <c r="F92" s="261"/>
      <c r="G92" s="262"/>
    </row>
    <row r="93" spans="1:7" ht="11.25" customHeight="1" x14ac:dyDescent="0.2">
      <c r="A93" s="263" t="s">
        <v>324</v>
      </c>
      <c r="B93" s="264">
        <f t="shared" ref="B93:G93" si="1">SUM(B56:B92)</f>
        <v>0</v>
      </c>
      <c r="C93" s="264">
        <f t="shared" si="1"/>
        <v>0</v>
      </c>
      <c r="D93" s="264">
        <f t="shared" si="1"/>
        <v>0</v>
      </c>
      <c r="E93" s="264">
        <f t="shared" si="1"/>
        <v>0</v>
      </c>
      <c r="F93" s="264">
        <f t="shared" si="1"/>
        <v>0</v>
      </c>
      <c r="G93" s="265">
        <f t="shared" si="1"/>
        <v>0</v>
      </c>
    </row>
    <row r="94" spans="1:7" ht="11.25" customHeight="1" x14ac:dyDescent="0.2">
      <c r="A94" s="266" t="s">
        <v>325</v>
      </c>
      <c r="B94" s="267">
        <f t="shared" ref="B94:G94" si="2">B55+B93</f>
        <v>6774647.2599999998</v>
      </c>
      <c r="C94" s="267">
        <f t="shared" si="2"/>
        <v>10750868.790000001</v>
      </c>
      <c r="D94" s="267">
        <f t="shared" si="2"/>
        <v>0</v>
      </c>
      <c r="E94" s="267">
        <f t="shared" si="2"/>
        <v>0</v>
      </c>
      <c r="F94" s="267">
        <f t="shared" si="2"/>
        <v>4727170.6900000004</v>
      </c>
      <c r="G94" s="268">
        <f t="shared" si="2"/>
        <v>0</v>
      </c>
    </row>
    <row r="95" spans="1:7" ht="6.75" customHeight="1" x14ac:dyDescent="0.2">
      <c r="A95" s="460"/>
      <c r="B95" s="460"/>
      <c r="C95" s="460"/>
      <c r="D95" s="460"/>
      <c r="E95" s="460"/>
      <c r="F95" s="460"/>
      <c r="G95" s="460"/>
    </row>
    <row r="96" spans="1:7" ht="11.25" customHeight="1" x14ac:dyDescent="0.2">
      <c r="A96" s="263" t="s">
        <v>353</v>
      </c>
      <c r="B96" s="269"/>
      <c r="C96" s="269"/>
      <c r="D96" s="269"/>
      <c r="E96" s="269"/>
      <c r="F96" s="269"/>
      <c r="G96" s="270"/>
    </row>
    <row r="97" spans="1:7" ht="11.25" customHeight="1" x14ac:dyDescent="0.2">
      <c r="A97" s="461" t="s">
        <v>49</v>
      </c>
      <c r="B97" s="461"/>
      <c r="C97" s="461"/>
      <c r="D97" s="461"/>
      <c r="E97" s="461"/>
      <c r="F97" s="461"/>
      <c r="G97" s="461"/>
    </row>
    <row r="98" spans="1:7" ht="11.25" customHeight="1" x14ac:dyDescent="0.2">
      <c r="A98" s="459" t="s">
        <v>328</v>
      </c>
      <c r="B98" s="459"/>
      <c r="C98" s="459"/>
      <c r="D98" s="459"/>
      <c r="E98" s="459"/>
      <c r="F98" s="459"/>
      <c r="G98" s="459"/>
    </row>
  </sheetData>
  <sheetProtection selectLockedCells="1" selectUnlockedCells="1"/>
  <mergeCells count="23">
    <mergeCell ref="A98:G98"/>
    <mergeCell ref="B12:B13"/>
    <mergeCell ref="C12:C13"/>
    <mergeCell ref="D12:D13"/>
    <mergeCell ref="E12:E13"/>
    <mergeCell ref="A95:G95"/>
    <mergeCell ref="A97:G97"/>
    <mergeCell ref="A7:G7"/>
    <mergeCell ref="A8:G8"/>
    <mergeCell ref="A9:E9"/>
    <mergeCell ref="F9:G9"/>
    <mergeCell ref="A10:A13"/>
    <mergeCell ref="B10:E10"/>
    <mergeCell ref="F10:F13"/>
    <mergeCell ref="G10:G13"/>
    <mergeCell ref="B11:C11"/>
    <mergeCell ref="D11:E11"/>
    <mergeCell ref="A1:G1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zoomScale="110" zoomScaleNormal="110" workbookViewId="0">
      <selection activeCell="A6" sqref="A6:G6"/>
    </sheetView>
  </sheetViews>
  <sheetFormatPr defaultRowHeight="11.25" x14ac:dyDescent="0.2"/>
  <cols>
    <col min="1" max="1" width="57.7109375" style="14" customWidth="1"/>
    <col min="2" max="5" width="12.7109375" style="14" customWidth="1"/>
    <col min="6" max="6" width="18.42578125" style="14" customWidth="1"/>
    <col min="7" max="7" width="18" style="14" customWidth="1"/>
    <col min="8" max="16384" width="9.140625" style="14"/>
  </cols>
  <sheetData>
    <row r="1" spans="1:7" s="71" customFormat="1" ht="15.75" customHeight="1" x14ac:dyDescent="0.2">
      <c r="A1" s="465" t="s">
        <v>354</v>
      </c>
      <c r="B1" s="465"/>
      <c r="C1" s="465"/>
      <c r="D1" s="465"/>
      <c r="E1" s="465"/>
      <c r="F1" s="465"/>
      <c r="G1" s="465"/>
    </row>
    <row r="2" spans="1:7" ht="11.25" customHeight="1" x14ac:dyDescent="0.2">
      <c r="A2" s="466"/>
      <c r="B2" s="466"/>
      <c r="C2" s="466"/>
      <c r="D2" s="466"/>
      <c r="E2" s="466"/>
      <c r="F2" s="466"/>
      <c r="G2" s="466"/>
    </row>
    <row r="3" spans="1:7" ht="11.25" customHeight="1" x14ac:dyDescent="0.2">
      <c r="A3" s="450" t="s">
        <v>403</v>
      </c>
      <c r="B3" s="450"/>
      <c r="C3" s="450"/>
      <c r="D3" s="450"/>
      <c r="E3" s="450"/>
      <c r="F3" s="450"/>
      <c r="G3" s="450"/>
    </row>
    <row r="4" spans="1:7" ht="11.25" customHeight="1" x14ac:dyDescent="0.2">
      <c r="A4" s="466" t="s">
        <v>1</v>
      </c>
      <c r="B4" s="466"/>
      <c r="C4" s="466"/>
      <c r="D4" s="466"/>
      <c r="E4" s="466"/>
      <c r="F4" s="466"/>
      <c r="G4" s="466"/>
    </row>
    <row r="5" spans="1:7" s="13" customFormat="1" ht="11.25" customHeight="1" x14ac:dyDescent="0.2">
      <c r="A5" s="467" t="s">
        <v>344</v>
      </c>
      <c r="B5" s="467"/>
      <c r="C5" s="467"/>
      <c r="D5" s="467"/>
      <c r="E5" s="467"/>
      <c r="F5" s="467"/>
      <c r="G5" s="467"/>
    </row>
    <row r="6" spans="1:7" s="13" customFormat="1" ht="11.25" customHeight="1" x14ac:dyDescent="0.2">
      <c r="A6" s="450" t="s">
        <v>413</v>
      </c>
      <c r="B6" s="450"/>
      <c r="C6" s="450"/>
      <c r="D6" s="450"/>
      <c r="E6" s="450"/>
      <c r="F6" s="450"/>
      <c r="G6" s="450"/>
    </row>
    <row r="7" spans="1:7" ht="25.5" x14ac:dyDescent="0.2">
      <c r="A7" s="469" t="s">
        <v>103</v>
      </c>
      <c r="B7" s="469"/>
      <c r="C7" s="469"/>
      <c r="D7" s="469"/>
      <c r="E7" s="469"/>
      <c r="F7" s="469"/>
      <c r="G7" s="469"/>
    </row>
    <row r="8" spans="1:7" ht="11.25" customHeight="1" x14ac:dyDescent="0.2">
      <c r="A8" s="470" t="s">
        <v>355</v>
      </c>
      <c r="B8" s="470"/>
      <c r="C8" s="470"/>
      <c r="D8" s="470"/>
      <c r="E8" s="470"/>
      <c r="F8" s="471">
        <v>1</v>
      </c>
      <c r="G8" s="471"/>
    </row>
    <row r="9" spans="1:7" ht="16.899999999999999" customHeight="1" x14ac:dyDescent="0.2">
      <c r="A9" s="472" t="s">
        <v>315</v>
      </c>
      <c r="B9" s="464" t="s">
        <v>346</v>
      </c>
      <c r="C9" s="464"/>
      <c r="D9" s="464"/>
      <c r="E9" s="464"/>
      <c r="F9" s="464" t="s">
        <v>347</v>
      </c>
      <c r="G9" s="462" t="s">
        <v>348</v>
      </c>
    </row>
    <row r="10" spans="1:7" ht="16.899999999999999" customHeight="1" x14ac:dyDescent="0.2">
      <c r="A10" s="472"/>
      <c r="B10" s="463" t="s">
        <v>349</v>
      </c>
      <c r="C10" s="463"/>
      <c r="D10" s="463" t="s">
        <v>350</v>
      </c>
      <c r="E10" s="463"/>
      <c r="F10" s="464"/>
      <c r="G10" s="462"/>
    </row>
    <row r="11" spans="1:7" ht="16.899999999999999" customHeight="1" x14ac:dyDescent="0.2">
      <c r="A11" s="472"/>
      <c r="B11" s="271" t="s">
        <v>356</v>
      </c>
      <c r="C11" s="464" t="s">
        <v>352</v>
      </c>
      <c r="D11" s="464" t="s">
        <v>351</v>
      </c>
      <c r="E11" s="464" t="s">
        <v>352</v>
      </c>
      <c r="F11" s="464"/>
      <c r="G11" s="462"/>
    </row>
    <row r="12" spans="1:7" ht="16.899999999999999" customHeight="1" x14ac:dyDescent="0.2">
      <c r="A12" s="472"/>
      <c r="B12" s="272" t="s">
        <v>357</v>
      </c>
      <c r="C12" s="464"/>
      <c r="D12" s="464"/>
      <c r="E12" s="464"/>
      <c r="F12" s="464"/>
      <c r="G12" s="462"/>
    </row>
    <row r="13" spans="1:7" s="273" customFormat="1" ht="11.25" customHeight="1" x14ac:dyDescent="0.2">
      <c r="A13" s="257" t="s">
        <v>358</v>
      </c>
      <c r="B13" s="258"/>
      <c r="C13" s="258"/>
      <c r="D13" s="258"/>
      <c r="E13" s="258"/>
      <c r="F13" s="258"/>
      <c r="G13" s="259"/>
    </row>
    <row r="14" spans="1:7" s="273" customFormat="1" ht="11.25" customHeight="1" x14ac:dyDescent="0.2">
      <c r="A14" s="257" t="s">
        <v>358</v>
      </c>
      <c r="B14" s="258"/>
      <c r="C14" s="258"/>
      <c r="D14" s="258"/>
      <c r="E14" s="258"/>
      <c r="F14" s="258"/>
      <c r="G14" s="259"/>
    </row>
    <row r="15" spans="1:7" s="273" customFormat="1" ht="11.25" hidden="1" customHeight="1" x14ac:dyDescent="0.2">
      <c r="A15" s="257" t="s">
        <v>358</v>
      </c>
      <c r="B15" s="258"/>
      <c r="C15" s="258"/>
      <c r="D15" s="258"/>
      <c r="E15" s="258"/>
      <c r="F15" s="258"/>
      <c r="G15" s="259"/>
    </row>
    <row r="16" spans="1:7" s="273" customFormat="1" ht="11.25" hidden="1" customHeight="1" x14ac:dyDescent="0.2">
      <c r="A16" s="257" t="s">
        <v>358</v>
      </c>
      <c r="B16" s="258"/>
      <c r="C16" s="258"/>
      <c r="D16" s="258"/>
      <c r="E16" s="258"/>
      <c r="F16" s="258"/>
      <c r="G16" s="259"/>
    </row>
    <row r="17" spans="1:7" s="273" customFormat="1" ht="11.25" hidden="1" customHeight="1" x14ac:dyDescent="0.2">
      <c r="A17" s="257" t="s">
        <v>358</v>
      </c>
      <c r="B17" s="258"/>
      <c r="C17" s="258"/>
      <c r="D17" s="258"/>
      <c r="E17" s="258"/>
      <c r="F17" s="258"/>
      <c r="G17" s="259"/>
    </row>
    <row r="18" spans="1:7" s="273" customFormat="1" ht="11.25" hidden="1" customHeight="1" x14ac:dyDescent="0.2">
      <c r="A18" s="257" t="s">
        <v>358</v>
      </c>
      <c r="B18" s="258"/>
      <c r="C18" s="258"/>
      <c r="D18" s="258"/>
      <c r="E18" s="258"/>
      <c r="F18" s="258"/>
      <c r="G18" s="259"/>
    </row>
    <row r="19" spans="1:7" s="273" customFormat="1" ht="11.25" hidden="1" customHeight="1" x14ac:dyDescent="0.2">
      <c r="A19" s="257" t="s">
        <v>358</v>
      </c>
      <c r="B19" s="258"/>
      <c r="C19" s="258"/>
      <c r="D19" s="258"/>
      <c r="E19" s="258"/>
      <c r="F19" s="258"/>
      <c r="G19" s="259"/>
    </row>
    <row r="20" spans="1:7" s="273" customFormat="1" ht="11.25" hidden="1" customHeight="1" x14ac:dyDescent="0.2">
      <c r="A20" s="257" t="s">
        <v>358</v>
      </c>
      <c r="B20" s="258"/>
      <c r="C20" s="258"/>
      <c r="D20" s="258"/>
      <c r="E20" s="258"/>
      <c r="F20" s="258"/>
      <c r="G20" s="259"/>
    </row>
    <row r="21" spans="1:7" s="273" customFormat="1" ht="11.25" hidden="1" customHeight="1" x14ac:dyDescent="0.2">
      <c r="A21" s="257" t="s">
        <v>358</v>
      </c>
      <c r="B21" s="258"/>
      <c r="C21" s="258"/>
      <c r="D21" s="258"/>
      <c r="E21" s="258"/>
      <c r="F21" s="258"/>
      <c r="G21" s="259"/>
    </row>
    <row r="22" spans="1:7" s="273" customFormat="1" ht="11.25" hidden="1" customHeight="1" x14ac:dyDescent="0.2">
      <c r="A22" s="257" t="s">
        <v>358</v>
      </c>
      <c r="B22" s="258"/>
      <c r="C22" s="258"/>
      <c r="D22" s="258"/>
      <c r="E22" s="258"/>
      <c r="F22" s="258"/>
      <c r="G22" s="259"/>
    </row>
    <row r="23" spans="1:7" s="273" customFormat="1" ht="11.25" hidden="1" customHeight="1" x14ac:dyDescent="0.2">
      <c r="A23" s="257" t="s">
        <v>358</v>
      </c>
      <c r="B23" s="258"/>
      <c r="C23" s="258"/>
      <c r="D23" s="258"/>
      <c r="E23" s="258"/>
      <c r="F23" s="258"/>
      <c r="G23" s="259"/>
    </row>
    <row r="24" spans="1:7" s="273" customFormat="1" ht="11.25" hidden="1" customHeight="1" x14ac:dyDescent="0.2">
      <c r="A24" s="257" t="s">
        <v>358</v>
      </c>
      <c r="B24" s="258"/>
      <c r="C24" s="258"/>
      <c r="D24" s="258"/>
      <c r="E24" s="258"/>
      <c r="F24" s="258"/>
      <c r="G24" s="259"/>
    </row>
    <row r="25" spans="1:7" s="273" customFormat="1" ht="11.25" hidden="1" customHeight="1" x14ac:dyDescent="0.2">
      <c r="A25" s="257" t="s">
        <v>358</v>
      </c>
      <c r="B25" s="258"/>
      <c r="C25" s="258"/>
      <c r="D25" s="258"/>
      <c r="E25" s="258"/>
      <c r="F25" s="258"/>
      <c r="G25" s="259"/>
    </row>
    <row r="26" spans="1:7" s="273" customFormat="1" ht="11.25" hidden="1" customHeight="1" x14ac:dyDescent="0.2">
      <c r="A26" s="257" t="s">
        <v>358</v>
      </c>
      <c r="B26" s="258"/>
      <c r="C26" s="258"/>
      <c r="D26" s="258"/>
      <c r="E26" s="258"/>
      <c r="F26" s="258"/>
      <c r="G26" s="259"/>
    </row>
    <row r="27" spans="1:7" s="273" customFormat="1" ht="11.25" hidden="1" customHeight="1" x14ac:dyDescent="0.2">
      <c r="A27" s="257" t="s">
        <v>358</v>
      </c>
      <c r="B27" s="258"/>
      <c r="C27" s="258"/>
      <c r="D27" s="258"/>
      <c r="E27" s="258"/>
      <c r="F27" s="258"/>
      <c r="G27" s="259"/>
    </row>
    <row r="28" spans="1:7" s="273" customFormat="1" ht="11.25" hidden="1" customHeight="1" x14ac:dyDescent="0.2">
      <c r="A28" s="257" t="s">
        <v>358</v>
      </c>
      <c r="B28" s="258"/>
      <c r="C28" s="258"/>
      <c r="D28" s="258"/>
      <c r="E28" s="258"/>
      <c r="F28" s="258"/>
      <c r="G28" s="259"/>
    </row>
    <row r="29" spans="1:7" s="273" customFormat="1" ht="11.25" hidden="1" customHeight="1" x14ac:dyDescent="0.2">
      <c r="A29" s="257" t="s">
        <v>358</v>
      </c>
      <c r="B29" s="258"/>
      <c r="C29" s="258"/>
      <c r="D29" s="258"/>
      <c r="E29" s="258"/>
      <c r="F29" s="258"/>
      <c r="G29" s="259"/>
    </row>
    <row r="30" spans="1:7" s="273" customFormat="1" ht="11.25" hidden="1" customHeight="1" x14ac:dyDescent="0.2">
      <c r="A30" s="257" t="s">
        <v>358</v>
      </c>
      <c r="B30" s="258"/>
      <c r="C30" s="258"/>
      <c r="D30" s="258"/>
      <c r="E30" s="258"/>
      <c r="F30" s="258"/>
      <c r="G30" s="259"/>
    </row>
    <row r="31" spans="1:7" s="273" customFormat="1" ht="11.25" hidden="1" customHeight="1" x14ac:dyDescent="0.2">
      <c r="A31" s="257" t="s">
        <v>358</v>
      </c>
      <c r="B31" s="258"/>
      <c r="C31" s="258"/>
      <c r="D31" s="258"/>
      <c r="E31" s="258"/>
      <c r="F31" s="258"/>
      <c r="G31" s="259"/>
    </row>
    <row r="32" spans="1:7" s="273" customFormat="1" ht="11.25" hidden="1" customHeight="1" x14ac:dyDescent="0.2">
      <c r="A32" s="257" t="s">
        <v>358</v>
      </c>
      <c r="B32" s="258"/>
      <c r="C32" s="258"/>
      <c r="D32" s="258"/>
      <c r="E32" s="258"/>
      <c r="F32" s="258"/>
      <c r="G32" s="259"/>
    </row>
    <row r="33" spans="1:7" s="273" customFormat="1" ht="11.25" hidden="1" customHeight="1" x14ac:dyDescent="0.2">
      <c r="A33" s="257" t="s">
        <v>358</v>
      </c>
      <c r="B33" s="258"/>
      <c r="C33" s="258"/>
      <c r="D33" s="258"/>
      <c r="E33" s="258"/>
      <c r="F33" s="258"/>
      <c r="G33" s="259"/>
    </row>
    <row r="34" spans="1:7" s="273" customFormat="1" ht="11.25" hidden="1" customHeight="1" x14ac:dyDescent="0.2">
      <c r="A34" s="257" t="s">
        <v>358</v>
      </c>
      <c r="B34" s="258"/>
      <c r="C34" s="258"/>
      <c r="D34" s="258"/>
      <c r="E34" s="258"/>
      <c r="F34" s="258"/>
      <c r="G34" s="259"/>
    </row>
    <row r="35" spans="1:7" s="273" customFormat="1" ht="11.25" hidden="1" customHeight="1" x14ac:dyDescent="0.2">
      <c r="A35" s="257" t="s">
        <v>358</v>
      </c>
      <c r="B35" s="258"/>
      <c r="C35" s="258"/>
      <c r="D35" s="258"/>
      <c r="E35" s="258"/>
      <c r="F35" s="258"/>
      <c r="G35" s="259"/>
    </row>
    <row r="36" spans="1:7" s="273" customFormat="1" ht="11.25" hidden="1" customHeight="1" x14ac:dyDescent="0.2">
      <c r="A36" s="257" t="s">
        <v>358</v>
      </c>
      <c r="B36" s="258"/>
      <c r="C36" s="258"/>
      <c r="D36" s="258"/>
      <c r="E36" s="258"/>
      <c r="F36" s="258"/>
      <c r="G36" s="259"/>
    </row>
    <row r="37" spans="1:7" s="273" customFormat="1" ht="11.25" hidden="1" customHeight="1" x14ac:dyDescent="0.2">
      <c r="A37" s="257" t="s">
        <v>358</v>
      </c>
      <c r="B37" s="258"/>
      <c r="C37" s="258"/>
      <c r="D37" s="258"/>
      <c r="E37" s="258"/>
      <c r="F37" s="258"/>
      <c r="G37" s="259"/>
    </row>
    <row r="38" spans="1:7" s="273" customFormat="1" ht="11.25" hidden="1" customHeight="1" x14ac:dyDescent="0.2">
      <c r="A38" s="257" t="s">
        <v>358</v>
      </c>
      <c r="B38" s="258"/>
      <c r="C38" s="258"/>
      <c r="D38" s="258"/>
      <c r="E38" s="258"/>
      <c r="F38" s="258"/>
      <c r="G38" s="259"/>
    </row>
    <row r="39" spans="1:7" s="273" customFormat="1" ht="11.25" hidden="1" customHeight="1" x14ac:dyDescent="0.2">
      <c r="A39" s="257" t="s">
        <v>358</v>
      </c>
      <c r="B39" s="258"/>
      <c r="C39" s="258"/>
      <c r="D39" s="258"/>
      <c r="E39" s="258"/>
      <c r="F39" s="258"/>
      <c r="G39" s="259"/>
    </row>
    <row r="40" spans="1:7" s="273" customFormat="1" ht="11.25" hidden="1" customHeight="1" x14ac:dyDescent="0.2">
      <c r="A40" s="257" t="s">
        <v>358</v>
      </c>
      <c r="B40" s="258"/>
      <c r="C40" s="258"/>
      <c r="D40" s="258"/>
      <c r="E40" s="258"/>
      <c r="F40" s="258"/>
      <c r="G40" s="259"/>
    </row>
    <row r="41" spans="1:7" s="273" customFormat="1" ht="11.25" hidden="1" customHeight="1" x14ac:dyDescent="0.2">
      <c r="A41" s="257" t="s">
        <v>358</v>
      </c>
      <c r="B41" s="258"/>
      <c r="C41" s="258"/>
      <c r="D41" s="258"/>
      <c r="E41" s="258"/>
      <c r="F41" s="258"/>
      <c r="G41" s="259"/>
    </row>
    <row r="42" spans="1:7" s="273" customFormat="1" ht="11.25" hidden="1" customHeight="1" x14ac:dyDescent="0.2">
      <c r="A42" s="257" t="s">
        <v>358</v>
      </c>
      <c r="B42" s="258"/>
      <c r="C42" s="258"/>
      <c r="D42" s="258"/>
      <c r="E42" s="258"/>
      <c r="F42" s="258"/>
      <c r="G42" s="259"/>
    </row>
    <row r="43" spans="1:7" s="273" customFormat="1" ht="11.25" customHeight="1" x14ac:dyDescent="0.2">
      <c r="A43" s="260" t="s">
        <v>321</v>
      </c>
      <c r="B43" s="261"/>
      <c r="C43" s="261"/>
      <c r="D43" s="261"/>
      <c r="E43" s="261"/>
      <c r="F43" s="261"/>
      <c r="G43" s="262"/>
    </row>
    <row r="44" spans="1:7" ht="11.25" customHeight="1" x14ac:dyDescent="0.2">
      <c r="A44" s="274" t="s">
        <v>337</v>
      </c>
      <c r="B44" s="275">
        <f t="shared" ref="B44:G44" si="0">SUM(B13:B43)</f>
        <v>0</v>
      </c>
      <c r="C44" s="275">
        <f t="shared" si="0"/>
        <v>0</v>
      </c>
      <c r="D44" s="275">
        <f t="shared" si="0"/>
        <v>0</v>
      </c>
      <c r="E44" s="275">
        <f t="shared" si="0"/>
        <v>0</v>
      </c>
      <c r="F44" s="275">
        <f t="shared" si="0"/>
        <v>0</v>
      </c>
      <c r="G44" s="276">
        <f t="shared" si="0"/>
        <v>0</v>
      </c>
    </row>
    <row r="45" spans="1:7" s="273" customFormat="1" ht="11.25" customHeight="1" x14ac:dyDescent="0.2">
      <c r="A45" s="257" t="s">
        <v>338</v>
      </c>
      <c r="B45" s="258"/>
      <c r="C45" s="258"/>
      <c r="D45" s="258"/>
      <c r="E45" s="258"/>
      <c r="F45" s="258"/>
      <c r="G45" s="277"/>
    </row>
    <row r="46" spans="1:7" s="273" customFormat="1" ht="11.25" customHeight="1" x14ac:dyDescent="0.2">
      <c r="A46" s="257" t="s">
        <v>338</v>
      </c>
      <c r="B46" s="258"/>
      <c r="C46" s="258"/>
      <c r="D46" s="258"/>
      <c r="E46" s="258"/>
      <c r="F46" s="258"/>
      <c r="G46" s="277"/>
    </row>
    <row r="47" spans="1:7" s="273" customFormat="1" ht="11.25" hidden="1" customHeight="1" x14ac:dyDescent="0.2">
      <c r="A47" s="257" t="s">
        <v>338</v>
      </c>
      <c r="B47" s="258"/>
      <c r="C47" s="258"/>
      <c r="D47" s="258"/>
      <c r="E47" s="258"/>
      <c r="F47" s="258"/>
      <c r="G47" s="277"/>
    </row>
    <row r="48" spans="1:7" s="273" customFormat="1" ht="11.25" hidden="1" customHeight="1" x14ac:dyDescent="0.2">
      <c r="A48" s="257" t="s">
        <v>338</v>
      </c>
      <c r="B48" s="258"/>
      <c r="C48" s="258"/>
      <c r="D48" s="258"/>
      <c r="E48" s="258"/>
      <c r="F48" s="258"/>
      <c r="G48" s="277"/>
    </row>
    <row r="49" spans="1:7" s="273" customFormat="1" ht="11.25" hidden="1" customHeight="1" x14ac:dyDescent="0.2">
      <c r="A49" s="257" t="s">
        <v>338</v>
      </c>
      <c r="B49" s="258"/>
      <c r="C49" s="258"/>
      <c r="D49" s="258"/>
      <c r="E49" s="258"/>
      <c r="F49" s="258"/>
      <c r="G49" s="277"/>
    </row>
    <row r="50" spans="1:7" s="273" customFormat="1" ht="11.25" hidden="1" customHeight="1" x14ac:dyDescent="0.2">
      <c r="A50" s="257" t="s">
        <v>338</v>
      </c>
      <c r="B50" s="258"/>
      <c r="C50" s="258"/>
      <c r="D50" s="258"/>
      <c r="E50" s="258"/>
      <c r="F50" s="258"/>
      <c r="G50" s="277"/>
    </row>
    <row r="51" spans="1:7" s="273" customFormat="1" ht="11.25" hidden="1" customHeight="1" x14ac:dyDescent="0.2">
      <c r="A51" s="257" t="s">
        <v>338</v>
      </c>
      <c r="B51" s="258"/>
      <c r="C51" s="258"/>
      <c r="D51" s="258"/>
      <c r="E51" s="258"/>
      <c r="F51" s="258"/>
      <c r="G51" s="277"/>
    </row>
    <row r="52" spans="1:7" s="273" customFormat="1" ht="11.25" hidden="1" customHeight="1" x14ac:dyDescent="0.2">
      <c r="A52" s="257" t="s">
        <v>338</v>
      </c>
      <c r="B52" s="258"/>
      <c r="C52" s="258"/>
      <c r="D52" s="258"/>
      <c r="E52" s="258"/>
      <c r="F52" s="258"/>
      <c r="G52" s="277"/>
    </row>
    <row r="53" spans="1:7" s="273" customFormat="1" ht="11.25" hidden="1" customHeight="1" x14ac:dyDescent="0.2">
      <c r="A53" s="257" t="s">
        <v>338</v>
      </c>
      <c r="B53" s="258"/>
      <c r="C53" s="258"/>
      <c r="D53" s="258"/>
      <c r="E53" s="258"/>
      <c r="F53" s="258"/>
      <c r="G53" s="277"/>
    </row>
    <row r="54" spans="1:7" s="273" customFormat="1" ht="11.25" hidden="1" customHeight="1" x14ac:dyDescent="0.2">
      <c r="A54" s="257" t="s">
        <v>338</v>
      </c>
      <c r="B54" s="258"/>
      <c r="C54" s="258"/>
      <c r="D54" s="258"/>
      <c r="E54" s="258"/>
      <c r="F54" s="258"/>
      <c r="G54" s="277"/>
    </row>
    <row r="55" spans="1:7" s="273" customFormat="1" ht="11.25" hidden="1" customHeight="1" x14ac:dyDescent="0.2">
      <c r="A55" s="257" t="s">
        <v>338</v>
      </c>
      <c r="B55" s="258"/>
      <c r="C55" s="258"/>
      <c r="D55" s="258"/>
      <c r="E55" s="258"/>
      <c r="F55" s="258"/>
      <c r="G55" s="277"/>
    </row>
    <row r="56" spans="1:7" s="273" customFormat="1" ht="11.25" hidden="1" customHeight="1" x14ac:dyDescent="0.2">
      <c r="A56" s="257" t="s">
        <v>338</v>
      </c>
      <c r="B56" s="258"/>
      <c r="C56" s="258"/>
      <c r="D56" s="258"/>
      <c r="E56" s="258"/>
      <c r="F56" s="258"/>
      <c r="G56" s="277"/>
    </row>
    <row r="57" spans="1:7" s="273" customFormat="1" ht="11.25" hidden="1" customHeight="1" x14ac:dyDescent="0.2">
      <c r="A57" s="257" t="s">
        <v>338</v>
      </c>
      <c r="B57" s="258"/>
      <c r="C57" s="258"/>
      <c r="D57" s="258"/>
      <c r="E57" s="258"/>
      <c r="F57" s="258"/>
      <c r="G57" s="277"/>
    </row>
    <row r="58" spans="1:7" s="273" customFormat="1" ht="11.25" hidden="1" customHeight="1" x14ac:dyDescent="0.2">
      <c r="A58" s="257" t="s">
        <v>338</v>
      </c>
      <c r="B58" s="258"/>
      <c r="C58" s="258"/>
      <c r="D58" s="258"/>
      <c r="E58" s="258"/>
      <c r="F58" s="258"/>
      <c r="G58" s="277"/>
    </row>
    <row r="59" spans="1:7" s="273" customFormat="1" ht="11.25" hidden="1" customHeight="1" x14ac:dyDescent="0.2">
      <c r="A59" s="257" t="s">
        <v>338</v>
      </c>
      <c r="B59" s="258"/>
      <c r="C59" s="258"/>
      <c r="D59" s="258"/>
      <c r="E59" s="258"/>
      <c r="F59" s="258"/>
      <c r="G59" s="277"/>
    </row>
    <row r="60" spans="1:7" s="273" customFormat="1" ht="11.25" hidden="1" customHeight="1" x14ac:dyDescent="0.2">
      <c r="A60" s="257" t="s">
        <v>338</v>
      </c>
      <c r="B60" s="258"/>
      <c r="C60" s="258"/>
      <c r="D60" s="258"/>
      <c r="E60" s="258"/>
      <c r="F60" s="258"/>
      <c r="G60" s="277"/>
    </row>
    <row r="61" spans="1:7" s="273" customFormat="1" ht="11.25" hidden="1" customHeight="1" x14ac:dyDescent="0.2">
      <c r="A61" s="257" t="s">
        <v>338</v>
      </c>
      <c r="B61" s="258"/>
      <c r="C61" s="258"/>
      <c r="D61" s="258"/>
      <c r="E61" s="258"/>
      <c r="F61" s="258"/>
      <c r="G61" s="277"/>
    </row>
    <row r="62" spans="1:7" s="273" customFormat="1" ht="11.25" hidden="1" customHeight="1" x14ac:dyDescent="0.2">
      <c r="A62" s="257" t="s">
        <v>338</v>
      </c>
      <c r="B62" s="258"/>
      <c r="C62" s="258"/>
      <c r="D62" s="258"/>
      <c r="E62" s="258"/>
      <c r="F62" s="258"/>
      <c r="G62" s="277"/>
    </row>
    <row r="63" spans="1:7" s="273" customFormat="1" ht="11.25" hidden="1" customHeight="1" x14ac:dyDescent="0.2">
      <c r="A63" s="257" t="s">
        <v>338</v>
      </c>
      <c r="B63" s="258"/>
      <c r="C63" s="258"/>
      <c r="D63" s="258"/>
      <c r="E63" s="258"/>
      <c r="F63" s="258"/>
      <c r="G63" s="277"/>
    </row>
    <row r="64" spans="1:7" s="273" customFormat="1" ht="11.25" hidden="1" customHeight="1" x14ac:dyDescent="0.2">
      <c r="A64" s="257" t="s">
        <v>338</v>
      </c>
      <c r="B64" s="258"/>
      <c r="C64" s="258"/>
      <c r="D64" s="258"/>
      <c r="E64" s="258"/>
      <c r="F64" s="258"/>
      <c r="G64" s="277"/>
    </row>
    <row r="65" spans="1:7" s="273" customFormat="1" ht="11.25" hidden="1" customHeight="1" x14ac:dyDescent="0.2">
      <c r="A65" s="257" t="s">
        <v>338</v>
      </c>
      <c r="B65" s="258"/>
      <c r="C65" s="258"/>
      <c r="D65" s="258"/>
      <c r="E65" s="258"/>
      <c r="F65" s="258"/>
      <c r="G65" s="277"/>
    </row>
    <row r="66" spans="1:7" s="273" customFormat="1" ht="11.25" hidden="1" customHeight="1" x14ac:dyDescent="0.2">
      <c r="A66" s="257" t="s">
        <v>338</v>
      </c>
      <c r="B66" s="258"/>
      <c r="C66" s="258"/>
      <c r="D66" s="258"/>
      <c r="E66" s="258"/>
      <c r="F66" s="258"/>
      <c r="G66" s="277"/>
    </row>
    <row r="67" spans="1:7" s="273" customFormat="1" ht="11.25" hidden="1" customHeight="1" x14ac:dyDescent="0.2">
      <c r="A67" s="257" t="s">
        <v>338</v>
      </c>
      <c r="B67" s="258"/>
      <c r="C67" s="258"/>
      <c r="D67" s="258"/>
      <c r="E67" s="258"/>
      <c r="F67" s="258"/>
      <c r="G67" s="277"/>
    </row>
    <row r="68" spans="1:7" s="273" customFormat="1" ht="11.25" hidden="1" customHeight="1" x14ac:dyDescent="0.2">
      <c r="A68" s="257" t="s">
        <v>338</v>
      </c>
      <c r="B68" s="258"/>
      <c r="C68" s="258"/>
      <c r="D68" s="258"/>
      <c r="E68" s="258"/>
      <c r="F68" s="258"/>
      <c r="G68" s="277"/>
    </row>
    <row r="69" spans="1:7" s="273" customFormat="1" ht="11.25" hidden="1" customHeight="1" x14ac:dyDescent="0.2">
      <c r="A69" s="257" t="s">
        <v>338</v>
      </c>
      <c r="B69" s="258"/>
      <c r="C69" s="258"/>
      <c r="D69" s="258"/>
      <c r="E69" s="258"/>
      <c r="F69" s="258"/>
      <c r="G69" s="277"/>
    </row>
    <row r="70" spans="1:7" s="273" customFormat="1" ht="11.25" hidden="1" customHeight="1" x14ac:dyDescent="0.2">
      <c r="A70" s="257" t="s">
        <v>338</v>
      </c>
      <c r="B70" s="258"/>
      <c r="C70" s="258"/>
      <c r="D70" s="258"/>
      <c r="E70" s="258"/>
      <c r="F70" s="258"/>
      <c r="G70" s="277"/>
    </row>
    <row r="71" spans="1:7" s="273" customFormat="1" ht="11.25" hidden="1" customHeight="1" x14ac:dyDescent="0.2">
      <c r="A71" s="257" t="s">
        <v>338</v>
      </c>
      <c r="B71" s="258"/>
      <c r="C71" s="258"/>
      <c r="D71" s="258"/>
      <c r="E71" s="258"/>
      <c r="F71" s="258"/>
      <c r="G71" s="277"/>
    </row>
    <row r="72" spans="1:7" s="273" customFormat="1" ht="11.25" hidden="1" customHeight="1" x14ac:dyDescent="0.2">
      <c r="A72" s="257" t="s">
        <v>338</v>
      </c>
      <c r="B72" s="258"/>
      <c r="C72" s="258"/>
      <c r="D72" s="258"/>
      <c r="E72" s="258"/>
      <c r="F72" s="258"/>
      <c r="G72" s="277"/>
    </row>
    <row r="73" spans="1:7" s="273" customFormat="1" ht="11.25" hidden="1" customHeight="1" x14ac:dyDescent="0.2">
      <c r="A73" s="257" t="s">
        <v>338</v>
      </c>
      <c r="B73" s="258"/>
      <c r="C73" s="258"/>
      <c r="D73" s="258"/>
      <c r="E73" s="258"/>
      <c r="F73" s="258"/>
      <c r="G73" s="277"/>
    </row>
    <row r="74" spans="1:7" s="273" customFormat="1" ht="11.25" hidden="1" customHeight="1" x14ac:dyDescent="0.2">
      <c r="A74" s="257" t="s">
        <v>338</v>
      </c>
      <c r="B74" s="258"/>
      <c r="C74" s="258"/>
      <c r="D74" s="258"/>
      <c r="E74" s="258"/>
      <c r="F74" s="258"/>
      <c r="G74" s="277"/>
    </row>
    <row r="75" spans="1:7" s="273" customFormat="1" ht="11.25" customHeight="1" x14ac:dyDescent="0.2">
      <c r="A75" s="260" t="s">
        <v>321</v>
      </c>
      <c r="B75" s="261"/>
      <c r="C75" s="261"/>
      <c r="D75" s="261"/>
      <c r="E75" s="261"/>
      <c r="F75" s="261"/>
      <c r="G75" s="262"/>
    </row>
    <row r="76" spans="1:7" ht="11.25" customHeight="1" x14ac:dyDescent="0.2">
      <c r="A76" s="274" t="s">
        <v>339</v>
      </c>
      <c r="B76" s="275">
        <f t="shared" ref="B76:G76" si="1">SUM(B45:B75)</f>
        <v>0</v>
      </c>
      <c r="C76" s="275">
        <f t="shared" si="1"/>
        <v>0</v>
      </c>
      <c r="D76" s="275">
        <f t="shared" si="1"/>
        <v>0</v>
      </c>
      <c r="E76" s="275">
        <f t="shared" si="1"/>
        <v>0</v>
      </c>
      <c r="F76" s="275">
        <f t="shared" si="1"/>
        <v>0</v>
      </c>
      <c r="G76" s="276">
        <f t="shared" si="1"/>
        <v>0</v>
      </c>
    </row>
    <row r="77" spans="1:7" s="273" customFormat="1" ht="11.25" customHeight="1" x14ac:dyDescent="0.2">
      <c r="A77" s="257" t="s">
        <v>359</v>
      </c>
      <c r="B77" s="258"/>
      <c r="C77" s="258"/>
      <c r="D77" s="258"/>
      <c r="E77" s="258"/>
      <c r="F77" s="258"/>
      <c r="G77" s="277"/>
    </row>
    <row r="78" spans="1:7" s="273" customFormat="1" ht="11.25" customHeight="1" x14ac:dyDescent="0.2">
      <c r="A78" s="257" t="s">
        <v>359</v>
      </c>
      <c r="B78" s="258"/>
      <c r="C78" s="258"/>
      <c r="D78" s="258"/>
      <c r="E78" s="258"/>
      <c r="F78" s="258"/>
      <c r="G78" s="277"/>
    </row>
    <row r="79" spans="1:7" s="273" customFormat="1" ht="11.25" hidden="1" customHeight="1" x14ac:dyDescent="0.2">
      <c r="A79" s="257" t="s">
        <v>359</v>
      </c>
      <c r="B79" s="258"/>
      <c r="C79" s="258"/>
      <c r="D79" s="258"/>
      <c r="E79" s="258"/>
      <c r="F79" s="258"/>
      <c r="G79" s="277"/>
    </row>
    <row r="80" spans="1:7" s="273" customFormat="1" ht="11.25" hidden="1" customHeight="1" x14ac:dyDescent="0.2">
      <c r="A80" s="257" t="s">
        <v>359</v>
      </c>
      <c r="B80" s="258"/>
      <c r="C80" s="258"/>
      <c r="D80" s="258"/>
      <c r="E80" s="258"/>
      <c r="F80" s="258"/>
      <c r="G80" s="277"/>
    </row>
    <row r="81" spans="1:7" s="273" customFormat="1" ht="11.25" hidden="1" customHeight="1" x14ac:dyDescent="0.2">
      <c r="A81" s="257" t="s">
        <v>359</v>
      </c>
      <c r="B81" s="258"/>
      <c r="C81" s="258"/>
      <c r="D81" s="258"/>
      <c r="E81" s="258"/>
      <c r="F81" s="258"/>
      <c r="G81" s="277"/>
    </row>
    <row r="82" spans="1:7" s="273" customFormat="1" ht="11.25" hidden="1" customHeight="1" x14ac:dyDescent="0.2">
      <c r="A82" s="257" t="s">
        <v>359</v>
      </c>
      <c r="B82" s="258"/>
      <c r="C82" s="258"/>
      <c r="D82" s="258"/>
      <c r="E82" s="258"/>
      <c r="F82" s="258"/>
      <c r="G82" s="277"/>
    </row>
    <row r="83" spans="1:7" s="273" customFormat="1" ht="11.25" hidden="1" customHeight="1" x14ac:dyDescent="0.2">
      <c r="A83" s="257" t="s">
        <v>359</v>
      </c>
      <c r="B83" s="258"/>
      <c r="C83" s="258"/>
      <c r="D83" s="258"/>
      <c r="E83" s="258"/>
      <c r="F83" s="258"/>
      <c r="G83" s="277"/>
    </row>
    <row r="84" spans="1:7" s="273" customFormat="1" ht="11.25" hidden="1" customHeight="1" x14ac:dyDescent="0.2">
      <c r="A84" s="257" t="s">
        <v>359</v>
      </c>
      <c r="B84" s="258"/>
      <c r="C84" s="258"/>
      <c r="D84" s="258"/>
      <c r="E84" s="258"/>
      <c r="F84" s="258"/>
      <c r="G84" s="277"/>
    </row>
    <row r="85" spans="1:7" s="273" customFormat="1" ht="11.25" hidden="1" customHeight="1" x14ac:dyDescent="0.2">
      <c r="A85" s="257" t="s">
        <v>359</v>
      </c>
      <c r="B85" s="258"/>
      <c r="C85" s="258"/>
      <c r="D85" s="258"/>
      <c r="E85" s="258"/>
      <c r="F85" s="258"/>
      <c r="G85" s="277"/>
    </row>
    <row r="86" spans="1:7" s="273" customFormat="1" ht="11.25" hidden="1" customHeight="1" x14ac:dyDescent="0.2">
      <c r="A86" s="257" t="s">
        <v>359</v>
      </c>
      <c r="B86" s="258"/>
      <c r="C86" s="258"/>
      <c r="D86" s="258"/>
      <c r="E86" s="258"/>
      <c r="F86" s="258"/>
      <c r="G86" s="277"/>
    </row>
    <row r="87" spans="1:7" s="273" customFormat="1" ht="11.25" hidden="1" customHeight="1" x14ac:dyDescent="0.2">
      <c r="A87" s="257" t="s">
        <v>359</v>
      </c>
      <c r="B87" s="258"/>
      <c r="C87" s="258"/>
      <c r="D87" s="258"/>
      <c r="E87" s="258"/>
      <c r="F87" s="258"/>
      <c r="G87" s="277"/>
    </row>
    <row r="88" spans="1:7" s="273" customFormat="1" ht="11.25" hidden="1" customHeight="1" x14ac:dyDescent="0.2">
      <c r="A88" s="257" t="s">
        <v>359</v>
      </c>
      <c r="B88" s="258"/>
      <c r="C88" s="258"/>
      <c r="D88" s="258"/>
      <c r="E88" s="258"/>
      <c r="F88" s="258"/>
      <c r="G88" s="277"/>
    </row>
    <row r="89" spans="1:7" s="273" customFormat="1" ht="11.25" hidden="1" customHeight="1" x14ac:dyDescent="0.2">
      <c r="A89" s="257" t="s">
        <v>359</v>
      </c>
      <c r="B89" s="258"/>
      <c r="C89" s="258"/>
      <c r="D89" s="258"/>
      <c r="E89" s="258"/>
      <c r="F89" s="258"/>
      <c r="G89" s="277"/>
    </row>
    <row r="90" spans="1:7" s="273" customFormat="1" ht="11.25" hidden="1" customHeight="1" x14ac:dyDescent="0.2">
      <c r="A90" s="257" t="s">
        <v>359</v>
      </c>
      <c r="B90" s="258"/>
      <c r="C90" s="258"/>
      <c r="D90" s="258"/>
      <c r="E90" s="258"/>
      <c r="F90" s="258"/>
      <c r="G90" s="277"/>
    </row>
    <row r="91" spans="1:7" s="273" customFormat="1" ht="11.25" hidden="1" customHeight="1" x14ac:dyDescent="0.2">
      <c r="A91" s="257" t="s">
        <v>359</v>
      </c>
      <c r="B91" s="258"/>
      <c r="C91" s="258"/>
      <c r="D91" s="258"/>
      <c r="E91" s="258"/>
      <c r="F91" s="258"/>
      <c r="G91" s="277"/>
    </row>
    <row r="92" spans="1:7" s="273" customFormat="1" ht="11.25" hidden="1" customHeight="1" x14ac:dyDescent="0.2">
      <c r="A92" s="257" t="s">
        <v>359</v>
      </c>
      <c r="B92" s="258"/>
      <c r="C92" s="258"/>
      <c r="D92" s="258"/>
      <c r="E92" s="258"/>
      <c r="F92" s="258"/>
      <c r="G92" s="277"/>
    </row>
    <row r="93" spans="1:7" s="273" customFormat="1" ht="11.25" hidden="1" customHeight="1" x14ac:dyDescent="0.2">
      <c r="A93" s="257" t="s">
        <v>359</v>
      </c>
      <c r="B93" s="258"/>
      <c r="C93" s="258"/>
      <c r="D93" s="258"/>
      <c r="E93" s="258"/>
      <c r="F93" s="258"/>
      <c r="G93" s="277"/>
    </row>
    <row r="94" spans="1:7" s="273" customFormat="1" ht="11.25" hidden="1" customHeight="1" x14ac:dyDescent="0.2">
      <c r="A94" s="257" t="s">
        <v>359</v>
      </c>
      <c r="B94" s="258"/>
      <c r="C94" s="258"/>
      <c r="D94" s="258"/>
      <c r="E94" s="258"/>
      <c r="F94" s="258"/>
      <c r="G94" s="277"/>
    </row>
    <row r="95" spans="1:7" s="273" customFormat="1" ht="11.25" hidden="1" customHeight="1" x14ac:dyDescent="0.2">
      <c r="A95" s="257" t="s">
        <v>359</v>
      </c>
      <c r="B95" s="258"/>
      <c r="C95" s="258"/>
      <c r="D95" s="258"/>
      <c r="E95" s="258"/>
      <c r="F95" s="258"/>
      <c r="G95" s="277"/>
    </row>
    <row r="96" spans="1:7" s="273" customFormat="1" ht="11.25" hidden="1" customHeight="1" x14ac:dyDescent="0.2">
      <c r="A96" s="257" t="s">
        <v>359</v>
      </c>
      <c r="B96" s="258"/>
      <c r="C96" s="258"/>
      <c r="D96" s="258"/>
      <c r="E96" s="258"/>
      <c r="F96" s="258"/>
      <c r="G96" s="277"/>
    </row>
    <row r="97" spans="1:8" s="273" customFormat="1" ht="11.25" hidden="1" customHeight="1" x14ac:dyDescent="0.2">
      <c r="A97" s="257" t="s">
        <v>359</v>
      </c>
      <c r="B97" s="258"/>
      <c r="C97" s="258"/>
      <c r="D97" s="258"/>
      <c r="E97" s="258"/>
      <c r="F97" s="258"/>
      <c r="G97" s="277"/>
    </row>
    <row r="98" spans="1:8" s="273" customFormat="1" ht="11.25" hidden="1" customHeight="1" x14ac:dyDescent="0.2">
      <c r="A98" s="257" t="s">
        <v>359</v>
      </c>
      <c r="B98" s="258"/>
      <c r="C98" s="258"/>
      <c r="D98" s="258"/>
      <c r="E98" s="258"/>
      <c r="F98" s="258"/>
      <c r="G98" s="277"/>
    </row>
    <row r="99" spans="1:8" s="273" customFormat="1" ht="11.25" hidden="1" customHeight="1" x14ac:dyDescent="0.2">
      <c r="A99" s="257" t="s">
        <v>359</v>
      </c>
      <c r="B99" s="258"/>
      <c r="C99" s="258"/>
      <c r="D99" s="258"/>
      <c r="E99" s="258"/>
      <c r="F99" s="258"/>
      <c r="G99" s="277"/>
    </row>
    <row r="100" spans="1:8" s="273" customFormat="1" ht="11.25" hidden="1" customHeight="1" x14ac:dyDescent="0.2">
      <c r="A100" s="257" t="s">
        <v>359</v>
      </c>
      <c r="B100" s="258"/>
      <c r="C100" s="258"/>
      <c r="D100" s="258"/>
      <c r="E100" s="258"/>
      <c r="F100" s="258"/>
      <c r="G100" s="277"/>
    </row>
    <row r="101" spans="1:8" s="273" customFormat="1" ht="11.25" hidden="1" customHeight="1" x14ac:dyDescent="0.2">
      <c r="A101" s="257" t="s">
        <v>359</v>
      </c>
      <c r="B101" s="258"/>
      <c r="C101" s="258"/>
      <c r="D101" s="258"/>
      <c r="E101" s="258"/>
      <c r="F101" s="258"/>
      <c r="G101" s="277"/>
    </row>
    <row r="102" spans="1:8" s="273" customFormat="1" ht="11.25" hidden="1" customHeight="1" x14ac:dyDescent="0.2">
      <c r="A102" s="257" t="s">
        <v>359</v>
      </c>
      <c r="B102" s="258"/>
      <c r="C102" s="258"/>
      <c r="D102" s="258"/>
      <c r="E102" s="258"/>
      <c r="F102" s="258"/>
      <c r="G102" s="277"/>
    </row>
    <row r="103" spans="1:8" s="273" customFormat="1" ht="11.25" hidden="1" customHeight="1" x14ac:dyDescent="0.2">
      <c r="A103" s="257" t="s">
        <v>359</v>
      </c>
      <c r="B103" s="258"/>
      <c r="C103" s="258"/>
      <c r="D103" s="258"/>
      <c r="E103" s="258"/>
      <c r="F103" s="258"/>
      <c r="G103" s="277"/>
    </row>
    <row r="104" spans="1:8" s="273" customFormat="1" ht="11.25" hidden="1" customHeight="1" x14ac:dyDescent="0.2">
      <c r="A104" s="257" t="s">
        <v>359</v>
      </c>
      <c r="B104" s="258"/>
      <c r="C104" s="258"/>
      <c r="D104" s="258"/>
      <c r="E104" s="258"/>
      <c r="F104" s="258"/>
      <c r="G104" s="277"/>
    </row>
    <row r="105" spans="1:8" s="273" customFormat="1" ht="11.25" hidden="1" customHeight="1" x14ac:dyDescent="0.2">
      <c r="A105" s="257" t="s">
        <v>359</v>
      </c>
      <c r="B105" s="258"/>
      <c r="C105" s="258"/>
      <c r="D105" s="258"/>
      <c r="E105" s="258"/>
      <c r="F105" s="258"/>
      <c r="G105" s="277"/>
    </row>
    <row r="106" spans="1:8" s="273" customFormat="1" ht="11.25" hidden="1" customHeight="1" x14ac:dyDescent="0.2">
      <c r="A106" s="257" t="s">
        <v>359</v>
      </c>
      <c r="B106" s="258"/>
      <c r="C106" s="258"/>
      <c r="D106" s="258"/>
      <c r="E106" s="258"/>
      <c r="F106" s="258"/>
      <c r="G106" s="277"/>
    </row>
    <row r="107" spans="1:8" s="273" customFormat="1" ht="11.25" customHeight="1" x14ac:dyDescent="0.2">
      <c r="A107" s="260" t="s">
        <v>321</v>
      </c>
      <c r="B107" s="261"/>
      <c r="C107" s="261"/>
      <c r="D107" s="261"/>
      <c r="E107" s="261"/>
      <c r="F107" s="261"/>
      <c r="G107" s="262"/>
    </row>
    <row r="108" spans="1:8" ht="11.25" customHeight="1" x14ac:dyDescent="0.2">
      <c r="A108" s="274" t="s">
        <v>341</v>
      </c>
      <c r="B108" s="275">
        <f t="shared" ref="B108:G108" si="2">SUM(B77:B107)</f>
        <v>0</v>
      </c>
      <c r="C108" s="275">
        <f t="shared" si="2"/>
        <v>0</v>
      </c>
      <c r="D108" s="275">
        <f t="shared" si="2"/>
        <v>0</v>
      </c>
      <c r="E108" s="275">
        <f t="shared" si="2"/>
        <v>0</v>
      </c>
      <c r="F108" s="275">
        <f t="shared" si="2"/>
        <v>0</v>
      </c>
      <c r="G108" s="276">
        <f t="shared" si="2"/>
        <v>0</v>
      </c>
    </row>
    <row r="109" spans="1:8" ht="11.25" customHeight="1" x14ac:dyDescent="0.2">
      <c r="A109" s="278" t="s">
        <v>342</v>
      </c>
      <c r="B109" s="279">
        <f t="shared" ref="B109:G109" si="3">+B44+B76+B108</f>
        <v>0</v>
      </c>
      <c r="C109" s="279">
        <f t="shared" si="3"/>
        <v>0</v>
      </c>
      <c r="D109" s="279">
        <f t="shared" si="3"/>
        <v>0</v>
      </c>
      <c r="E109" s="279">
        <f t="shared" si="3"/>
        <v>0</v>
      </c>
      <c r="F109" s="279">
        <f t="shared" si="3"/>
        <v>0</v>
      </c>
      <c r="G109" s="280">
        <f t="shared" si="3"/>
        <v>0</v>
      </c>
      <c r="H109" s="71"/>
    </row>
    <row r="110" spans="1:8" ht="11.25" customHeight="1" x14ac:dyDescent="0.2">
      <c r="A110" s="468" t="s">
        <v>49</v>
      </c>
      <c r="B110" s="468"/>
      <c r="C110" s="468"/>
      <c r="D110" s="468"/>
      <c r="E110" s="468"/>
      <c r="F110" s="468"/>
      <c r="G110" s="468"/>
    </row>
    <row r="111" spans="1:8" ht="11.25" customHeight="1" x14ac:dyDescent="0.2">
      <c r="A111" s="418" t="s">
        <v>328</v>
      </c>
      <c r="B111" s="418"/>
      <c r="C111" s="418"/>
      <c r="D111" s="418"/>
      <c r="E111" s="418"/>
      <c r="F111" s="418"/>
      <c r="G111" s="418"/>
    </row>
  </sheetData>
  <sheetProtection password="DA51" sheet="1" objects="1" scenarios="1" selectLockedCells="1"/>
  <mergeCells count="20">
    <mergeCell ref="D11:D12"/>
    <mergeCell ref="E11:E12"/>
    <mergeCell ref="A110:G110"/>
    <mergeCell ref="A111:G111"/>
    <mergeCell ref="A7:G7"/>
    <mergeCell ref="A8:E8"/>
    <mergeCell ref="F8:G8"/>
    <mergeCell ref="A9:A12"/>
    <mergeCell ref="B9:E9"/>
    <mergeCell ref="F9:F12"/>
    <mergeCell ref="G9:G12"/>
    <mergeCell ref="B10:C10"/>
    <mergeCell ref="D10:E10"/>
    <mergeCell ref="C11:C12"/>
    <mergeCell ref="A1:G1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5" zoomScale="110" zoomScaleNormal="110" workbookViewId="0">
      <selection activeCell="A8" sqref="A8:C8"/>
    </sheetView>
  </sheetViews>
  <sheetFormatPr defaultRowHeight="11.25" customHeight="1" x14ac:dyDescent="0.2"/>
  <cols>
    <col min="1" max="1" width="63.140625" style="34" customWidth="1"/>
    <col min="2" max="2" width="32.5703125" style="34" customWidth="1"/>
    <col min="3" max="3" width="40.5703125" style="34" customWidth="1"/>
    <col min="4" max="16384" width="9.140625" style="34"/>
  </cols>
  <sheetData>
    <row r="1" spans="1:3" ht="15.75" customHeight="1" x14ac:dyDescent="0.25">
      <c r="A1" s="132" t="s">
        <v>360</v>
      </c>
    </row>
    <row r="2" spans="1:3" ht="11.25" customHeight="1" x14ac:dyDescent="0.2">
      <c r="A2" s="133"/>
    </row>
    <row r="3" spans="1:3" ht="11.25" customHeight="1" x14ac:dyDescent="0.2">
      <c r="A3" s="333" t="s">
        <v>386</v>
      </c>
      <c r="B3" s="333"/>
      <c r="C3" s="333"/>
    </row>
    <row r="4" spans="1:3" ht="11.25" customHeight="1" x14ac:dyDescent="0.2">
      <c r="A4" s="334" t="s">
        <v>0</v>
      </c>
      <c r="B4" s="334"/>
      <c r="C4" s="334"/>
    </row>
    <row r="5" spans="1:3" ht="11.25" customHeight="1" x14ac:dyDescent="0.2">
      <c r="A5" s="334" t="s">
        <v>1</v>
      </c>
      <c r="B5" s="334"/>
      <c r="C5" s="334"/>
    </row>
    <row r="6" spans="1:3" s="35" customFormat="1" ht="11.25" customHeight="1" x14ac:dyDescent="0.15">
      <c r="A6" s="335" t="s">
        <v>361</v>
      </c>
      <c r="B6" s="335"/>
      <c r="C6" s="335"/>
    </row>
    <row r="7" spans="1:3" s="35" customFormat="1" ht="11.25" customHeight="1" x14ac:dyDescent="0.2">
      <c r="A7" s="334" t="s">
        <v>22</v>
      </c>
      <c r="B7" s="334"/>
      <c r="C7" s="334"/>
    </row>
    <row r="8" spans="1:3" s="35" customFormat="1" ht="11.25" customHeight="1" x14ac:dyDescent="0.2">
      <c r="A8" s="333" t="s">
        <v>413</v>
      </c>
      <c r="B8" s="333"/>
      <c r="C8" s="333"/>
    </row>
    <row r="9" spans="1:3" ht="11.25" customHeight="1" x14ac:dyDescent="0.2">
      <c r="A9" s="2"/>
      <c r="B9" s="2"/>
      <c r="C9" s="2"/>
    </row>
    <row r="10" spans="1:3" ht="11.25" customHeight="1" x14ac:dyDescent="0.2">
      <c r="A10" s="34" t="s">
        <v>362</v>
      </c>
      <c r="C10" s="36">
        <v>1</v>
      </c>
    </row>
    <row r="11" spans="1:3" ht="11.25" customHeight="1" x14ac:dyDescent="0.2">
      <c r="A11" s="281" t="s">
        <v>24</v>
      </c>
      <c r="B11" s="282" t="s">
        <v>43</v>
      </c>
      <c r="C11" s="282" t="s">
        <v>363</v>
      </c>
    </row>
    <row r="12" spans="1:3" ht="11.25" customHeight="1" x14ac:dyDescent="0.2">
      <c r="A12" s="283" t="s">
        <v>364</v>
      </c>
      <c r="B12" s="48">
        <v>8186163.7300000004</v>
      </c>
      <c r="C12" s="284" t="s">
        <v>408</v>
      </c>
    </row>
    <row r="13" spans="1:3" ht="11.25" customHeight="1" x14ac:dyDescent="0.2">
      <c r="A13" s="283" t="s">
        <v>365</v>
      </c>
      <c r="B13" s="48">
        <v>10462688.6</v>
      </c>
      <c r="C13" s="284" t="s">
        <v>409</v>
      </c>
    </row>
    <row r="14" spans="1:3" ht="11.25" customHeight="1" x14ac:dyDescent="0.2">
      <c r="A14" s="285" t="s">
        <v>366</v>
      </c>
      <c r="B14" s="56">
        <v>9416419.7400000002</v>
      </c>
      <c r="C14" s="286" t="s">
        <v>410</v>
      </c>
    </row>
    <row r="15" spans="1:3" ht="11.25" customHeight="1" x14ac:dyDescent="0.2">
      <c r="A15" s="42"/>
      <c r="B15" s="42"/>
      <c r="C15" s="42"/>
    </row>
    <row r="16" spans="1:3" ht="11.25" customHeight="1" x14ac:dyDescent="0.2">
      <c r="A16" s="281" t="s">
        <v>143</v>
      </c>
      <c r="B16" s="282" t="s">
        <v>43</v>
      </c>
      <c r="C16" s="282" t="s">
        <v>363</v>
      </c>
    </row>
    <row r="17" spans="1:4" ht="11.25" customHeight="1" x14ac:dyDescent="0.2">
      <c r="A17" s="283" t="s">
        <v>367</v>
      </c>
      <c r="B17" s="284"/>
      <c r="C17" s="284"/>
    </row>
    <row r="18" spans="1:4" ht="11.25" customHeight="1" x14ac:dyDescent="0.2">
      <c r="A18" s="285" t="s">
        <v>368</v>
      </c>
      <c r="B18" s="286"/>
      <c r="C18" s="286"/>
    </row>
    <row r="19" spans="1:4" ht="11.25" customHeight="1" x14ac:dyDescent="0.2">
      <c r="A19" s="42"/>
      <c r="B19" s="42"/>
      <c r="C19" s="42"/>
    </row>
    <row r="20" spans="1:4" ht="11.25" customHeight="1" x14ac:dyDescent="0.2">
      <c r="A20" s="281" t="s">
        <v>369</v>
      </c>
      <c r="B20" s="282" t="s">
        <v>43</v>
      </c>
      <c r="C20" s="282" t="s">
        <v>363</v>
      </c>
    </row>
    <row r="21" spans="1:4" ht="11.25" customHeight="1" x14ac:dyDescent="0.2">
      <c r="A21" s="283" t="s">
        <v>370</v>
      </c>
      <c r="B21" s="284"/>
      <c r="C21" s="284"/>
    </row>
    <row r="22" spans="1:4" ht="11.25" customHeight="1" x14ac:dyDescent="0.2">
      <c r="A22" s="285" t="s">
        <v>368</v>
      </c>
      <c r="B22" s="286"/>
      <c r="C22" s="286"/>
    </row>
    <row r="23" spans="1:4" ht="11.25" customHeight="1" x14ac:dyDescent="0.2">
      <c r="A23" s="42"/>
      <c r="B23" s="42"/>
      <c r="C23" s="42"/>
    </row>
    <row r="24" spans="1:4" ht="11.25" customHeight="1" x14ac:dyDescent="0.2">
      <c r="A24" s="281" t="s">
        <v>269</v>
      </c>
      <c r="B24" s="282" t="s">
        <v>43</v>
      </c>
      <c r="C24" s="282" t="s">
        <v>363</v>
      </c>
    </row>
    <row r="25" spans="1:4" ht="11.25" customHeight="1" x14ac:dyDescent="0.2">
      <c r="A25" s="283" t="s">
        <v>371</v>
      </c>
      <c r="B25" s="284"/>
      <c r="C25" s="284"/>
    </row>
    <row r="26" spans="1:4" ht="11.25" customHeight="1" x14ac:dyDescent="0.2">
      <c r="A26" s="283" t="s">
        <v>372</v>
      </c>
      <c r="B26" s="284"/>
      <c r="C26" s="284"/>
    </row>
    <row r="27" spans="1:4" ht="11.25" customHeight="1" x14ac:dyDescent="0.2">
      <c r="A27" s="283" t="s">
        <v>373</v>
      </c>
      <c r="B27" s="48">
        <v>1684067.67</v>
      </c>
      <c r="C27" s="284" t="s">
        <v>407</v>
      </c>
    </row>
    <row r="28" spans="1:4" ht="11.25" customHeight="1" x14ac:dyDescent="0.2">
      <c r="A28" s="285" t="s">
        <v>374</v>
      </c>
      <c r="B28" s="56">
        <v>736779.61</v>
      </c>
      <c r="C28" s="286" t="s">
        <v>411</v>
      </c>
    </row>
    <row r="29" spans="1:4" ht="11.25" customHeight="1" x14ac:dyDescent="0.2">
      <c r="A29" s="42"/>
      <c r="B29" s="42"/>
      <c r="C29" s="42"/>
    </row>
    <row r="30" spans="1:4" ht="11.25" customHeight="1" x14ac:dyDescent="0.2">
      <c r="A30" s="473" t="s">
        <v>346</v>
      </c>
      <c r="B30" s="474" t="s">
        <v>375</v>
      </c>
      <c r="C30" s="475" t="s">
        <v>347</v>
      </c>
      <c r="D30" s="42"/>
    </row>
    <row r="31" spans="1:4" ht="23.65" customHeight="1" x14ac:dyDescent="0.2">
      <c r="A31" s="473"/>
      <c r="B31" s="474"/>
      <c r="C31" s="475" t="s">
        <v>376</v>
      </c>
      <c r="D31" s="42"/>
    </row>
    <row r="32" spans="1:4" ht="11.25" customHeight="1" x14ac:dyDescent="0.2">
      <c r="A32" s="64" t="s">
        <v>377</v>
      </c>
      <c r="B32" s="56">
        <v>17525516.050000001</v>
      </c>
      <c r="C32" s="56">
        <v>4727170.6900000004</v>
      </c>
    </row>
    <row r="33" spans="1:3" ht="11.25" customHeight="1" x14ac:dyDescent="0.2">
      <c r="A33" s="65" t="s">
        <v>49</v>
      </c>
      <c r="B33" s="65"/>
      <c r="C33" s="65"/>
    </row>
  </sheetData>
  <sheetProtection password="DA51" sheet="1" objects="1" scenarios="1" selectLockedCells="1"/>
  <mergeCells count="9">
    <mergeCell ref="A30:A31"/>
    <mergeCell ref="B30:B31"/>
    <mergeCell ref="C30:C31"/>
    <mergeCell ref="A3:C3"/>
    <mergeCell ref="A4:C4"/>
    <mergeCell ref="A5:C5"/>
    <mergeCell ref="A6:C6"/>
    <mergeCell ref="A7:C7"/>
    <mergeCell ref="A8:C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10" zoomScaleNormal="110" workbookViewId="0">
      <selection activeCell="A8" sqref="A8:I8"/>
    </sheetView>
  </sheetViews>
  <sheetFormatPr defaultColWidth="9" defaultRowHeight="7.5" customHeight="1" x14ac:dyDescent="0.2"/>
  <cols>
    <col min="1" max="1" width="17.7109375" style="1" customWidth="1"/>
    <col min="2" max="9" width="16.28515625" style="1" customWidth="1"/>
    <col min="10" max="16384" width="9" style="1"/>
  </cols>
  <sheetData>
    <row r="1" spans="1:9" ht="17.25" customHeight="1" x14ac:dyDescent="0.2">
      <c r="A1" s="12" t="s">
        <v>20</v>
      </c>
      <c r="B1" s="13"/>
      <c r="C1" s="13"/>
      <c r="D1" s="13"/>
      <c r="E1" s="13"/>
      <c r="F1" s="14"/>
      <c r="G1" s="14"/>
    </row>
    <row r="2" spans="1:9" ht="6.75" customHeight="1" x14ac:dyDescent="0.2">
      <c r="A2" s="13"/>
      <c r="B2" s="13"/>
      <c r="C2" s="13"/>
      <c r="D2" s="13"/>
      <c r="E2" s="13"/>
      <c r="F2" s="14"/>
      <c r="G2" s="14"/>
    </row>
    <row r="3" spans="1:9" ht="14.85" customHeight="1" x14ac:dyDescent="0.2">
      <c r="A3" s="292" t="s">
        <v>386</v>
      </c>
      <c r="B3" s="292"/>
      <c r="C3" s="292"/>
      <c r="D3" s="292"/>
      <c r="E3" s="292"/>
      <c r="F3" s="292"/>
      <c r="G3" s="292"/>
      <c r="H3" s="292"/>
      <c r="I3" s="292"/>
    </row>
    <row r="4" spans="1:9" ht="14.85" customHeight="1" x14ac:dyDescent="0.2">
      <c r="A4" s="292" t="s">
        <v>0</v>
      </c>
      <c r="B4" s="292"/>
      <c r="C4" s="292"/>
      <c r="D4" s="292"/>
      <c r="E4" s="292"/>
      <c r="F4" s="292"/>
      <c r="G4" s="292"/>
      <c r="H4" s="292"/>
      <c r="I4" s="292"/>
    </row>
    <row r="5" spans="1:9" ht="14.85" customHeight="1" x14ac:dyDescent="0.2">
      <c r="A5" s="293" t="s">
        <v>1</v>
      </c>
      <c r="B5" s="293"/>
      <c r="C5" s="293"/>
      <c r="D5" s="293"/>
      <c r="E5" s="293"/>
      <c r="F5" s="293"/>
      <c r="G5" s="293"/>
      <c r="H5" s="293"/>
      <c r="I5" s="293"/>
    </row>
    <row r="6" spans="1:9" ht="14.85" customHeight="1" x14ac:dyDescent="0.2">
      <c r="A6" s="294" t="s">
        <v>21</v>
      </c>
      <c r="B6" s="294"/>
      <c r="C6" s="294"/>
      <c r="D6" s="294"/>
      <c r="E6" s="294"/>
      <c r="F6" s="294"/>
      <c r="G6" s="294"/>
      <c r="H6" s="294"/>
      <c r="I6" s="294"/>
    </row>
    <row r="7" spans="1:9" ht="14.85" customHeight="1" x14ac:dyDescent="0.2">
      <c r="A7" s="293" t="s">
        <v>22</v>
      </c>
      <c r="B7" s="293"/>
      <c r="C7" s="293"/>
      <c r="D7" s="293"/>
      <c r="E7" s="293"/>
      <c r="F7" s="293"/>
      <c r="G7" s="293"/>
      <c r="H7" s="293"/>
      <c r="I7" s="293"/>
    </row>
    <row r="8" spans="1:9" ht="14.85" customHeight="1" x14ac:dyDescent="0.2">
      <c r="A8" s="292" t="s">
        <v>413</v>
      </c>
      <c r="B8" s="292"/>
      <c r="C8" s="292"/>
      <c r="D8" s="292"/>
      <c r="E8" s="292"/>
      <c r="F8" s="292"/>
      <c r="G8" s="292"/>
      <c r="H8" s="292"/>
      <c r="I8" s="292"/>
    </row>
    <row r="9" spans="1:9" ht="14.85" customHeight="1" x14ac:dyDescent="0.2">
      <c r="A9" s="14" t="s">
        <v>23</v>
      </c>
      <c r="B9" s="14"/>
      <c r="C9" s="14"/>
      <c r="D9" s="14"/>
      <c r="E9" s="14"/>
      <c r="F9" s="14"/>
      <c r="I9" s="16">
        <v>1</v>
      </c>
    </row>
    <row r="10" spans="1:9" ht="14.85" customHeight="1" x14ac:dyDescent="0.2">
      <c r="A10" s="295" t="s">
        <v>24</v>
      </c>
      <c r="B10" s="295"/>
      <c r="C10" s="295"/>
      <c r="D10" s="295"/>
      <c r="E10" s="295"/>
      <c r="F10" s="296" t="s">
        <v>25</v>
      </c>
      <c r="G10" s="296"/>
      <c r="H10" s="296"/>
      <c r="I10" s="296"/>
    </row>
    <row r="11" spans="1:9" ht="14.85" customHeight="1" x14ac:dyDescent="0.2">
      <c r="A11" s="295"/>
      <c r="B11" s="295"/>
      <c r="C11" s="295"/>
      <c r="D11" s="295"/>
      <c r="E11" s="295"/>
      <c r="F11" s="297" t="s">
        <v>26</v>
      </c>
      <c r="G11" s="297"/>
      <c r="H11" s="297"/>
      <c r="I11" s="297"/>
    </row>
    <row r="12" spans="1:9" ht="12.95" customHeight="1" x14ac:dyDescent="0.2">
      <c r="A12" s="295"/>
      <c r="B12" s="295"/>
      <c r="C12" s="295"/>
      <c r="D12" s="295"/>
      <c r="E12" s="295"/>
      <c r="F12" s="298" t="s">
        <v>27</v>
      </c>
      <c r="G12" s="298"/>
      <c r="H12" s="299" t="s">
        <v>28</v>
      </c>
      <c r="I12" s="299"/>
    </row>
    <row r="13" spans="1:9" ht="12.95" customHeight="1" x14ac:dyDescent="0.2">
      <c r="A13" s="295"/>
      <c r="B13" s="295"/>
      <c r="C13" s="295"/>
      <c r="D13" s="295"/>
      <c r="E13" s="295"/>
      <c r="F13" s="298"/>
      <c r="G13" s="298"/>
      <c r="H13" s="299"/>
      <c r="I13" s="299"/>
    </row>
    <row r="14" spans="1:9" ht="14.85" customHeight="1" x14ac:dyDescent="0.2">
      <c r="A14" s="295"/>
      <c r="B14" s="295"/>
      <c r="C14" s="295"/>
      <c r="D14" s="295"/>
      <c r="E14" s="295"/>
      <c r="F14" s="300" t="s">
        <v>29</v>
      </c>
      <c r="G14" s="300"/>
      <c r="H14" s="301" t="s">
        <v>30</v>
      </c>
      <c r="I14" s="301"/>
    </row>
    <row r="15" spans="1:9" ht="14.85" customHeight="1" x14ac:dyDescent="0.2">
      <c r="A15" s="17" t="s">
        <v>31</v>
      </c>
      <c r="B15" s="17"/>
      <c r="C15" s="17"/>
      <c r="D15" s="17"/>
      <c r="E15" s="18"/>
      <c r="F15" s="302">
        <f>F16+F17+F18</f>
        <v>8186163.7300000004</v>
      </c>
      <c r="G15" s="302"/>
      <c r="H15" s="303">
        <f>H16+H17+H18</f>
        <v>0</v>
      </c>
      <c r="I15" s="303"/>
    </row>
    <row r="16" spans="1:9" ht="14.85" customHeight="1" x14ac:dyDescent="0.2">
      <c r="A16" s="19" t="s">
        <v>32</v>
      </c>
      <c r="B16" s="17"/>
      <c r="C16" s="17"/>
      <c r="D16" s="17"/>
      <c r="E16" s="18"/>
      <c r="F16" s="304">
        <v>8186163.7300000004</v>
      </c>
      <c r="G16" s="304"/>
      <c r="H16" s="305"/>
      <c r="I16" s="305"/>
    </row>
    <row r="17" spans="1:9" ht="14.85" customHeight="1" x14ac:dyDescent="0.2">
      <c r="A17" s="19" t="s">
        <v>33</v>
      </c>
      <c r="B17" s="17"/>
      <c r="C17" s="17"/>
      <c r="D17" s="17"/>
      <c r="E17" s="18"/>
      <c r="F17" s="304"/>
      <c r="G17" s="304"/>
      <c r="H17" s="305"/>
      <c r="I17" s="305"/>
    </row>
    <row r="18" spans="1:9" ht="14.85" customHeight="1" x14ac:dyDescent="0.2">
      <c r="A18" s="19" t="s">
        <v>34</v>
      </c>
      <c r="B18" s="17"/>
      <c r="C18" s="17"/>
      <c r="D18" s="17"/>
      <c r="E18" s="18"/>
      <c r="F18" s="304"/>
      <c r="G18" s="304"/>
      <c r="H18" s="305"/>
      <c r="I18" s="305"/>
    </row>
    <row r="19" spans="1:9" ht="14.85" customHeight="1" x14ac:dyDescent="0.2">
      <c r="A19" s="17" t="s">
        <v>35</v>
      </c>
      <c r="B19" s="17"/>
      <c r="C19" s="17"/>
      <c r="D19" s="17"/>
      <c r="E19" s="18"/>
      <c r="F19" s="306">
        <f>SUM(F20:F23)</f>
        <v>0</v>
      </c>
      <c r="G19" s="306"/>
      <c r="H19" s="307">
        <f>SUM(H20:H23)</f>
        <v>0</v>
      </c>
      <c r="I19" s="307"/>
    </row>
    <row r="20" spans="1:9" ht="14.85" customHeight="1" x14ac:dyDescent="0.2">
      <c r="A20" s="20" t="s">
        <v>36</v>
      </c>
      <c r="B20" s="17"/>
      <c r="C20" s="17"/>
      <c r="D20" s="17"/>
      <c r="E20" s="18"/>
      <c r="F20" s="304"/>
      <c r="G20" s="304"/>
      <c r="H20" s="305"/>
      <c r="I20" s="305"/>
    </row>
    <row r="21" spans="1:9" s="21" customFormat="1" ht="14.85" customHeight="1" x14ac:dyDescent="0.2">
      <c r="A21" s="20" t="s">
        <v>37</v>
      </c>
      <c r="B21" s="17"/>
      <c r="C21" s="17"/>
      <c r="D21" s="17"/>
      <c r="E21" s="18"/>
      <c r="F21" s="304"/>
      <c r="G21" s="304"/>
      <c r="H21" s="305"/>
      <c r="I21" s="305"/>
    </row>
    <row r="22" spans="1:9" s="21" customFormat="1" ht="14.85" customHeight="1" x14ac:dyDescent="0.2">
      <c r="A22" s="20" t="s">
        <v>38</v>
      </c>
      <c r="B22" s="17"/>
      <c r="C22" s="17"/>
      <c r="D22" s="17"/>
      <c r="E22" s="18"/>
      <c r="F22" s="304"/>
      <c r="G22" s="304"/>
      <c r="H22" s="305"/>
      <c r="I22" s="305"/>
    </row>
    <row r="23" spans="1:9" s="21" customFormat="1" ht="14.85" customHeight="1" x14ac:dyDescent="0.2">
      <c r="A23" s="22" t="s">
        <v>39</v>
      </c>
      <c r="B23" s="23"/>
      <c r="C23" s="23"/>
      <c r="D23" s="23"/>
      <c r="E23" s="24"/>
      <c r="F23" s="308"/>
      <c r="G23" s="308"/>
      <c r="H23" s="309"/>
      <c r="I23" s="309"/>
    </row>
    <row r="24" spans="1:9" s="21" customFormat="1" ht="14.85" customHeight="1" x14ac:dyDescent="0.2">
      <c r="A24" s="310" t="s">
        <v>40</v>
      </c>
      <c r="B24" s="310"/>
      <c r="C24" s="310"/>
      <c r="D24" s="310"/>
      <c r="E24" s="310"/>
      <c r="F24" s="311">
        <f>F15-F19</f>
        <v>8186163.7300000004</v>
      </c>
      <c r="G24" s="311"/>
      <c r="H24" s="312">
        <f>H15-H19</f>
        <v>0</v>
      </c>
      <c r="I24" s="312"/>
    </row>
    <row r="25" spans="1:9" s="21" customFormat="1" ht="14.85" customHeight="1" x14ac:dyDescent="0.2">
      <c r="A25" s="310" t="s">
        <v>41</v>
      </c>
      <c r="B25" s="310"/>
      <c r="C25" s="310"/>
      <c r="D25" s="310"/>
      <c r="E25" s="310"/>
      <c r="F25" s="313">
        <f>F24+H24</f>
        <v>8186163.7300000004</v>
      </c>
      <c r="G25" s="313"/>
      <c r="H25" s="313"/>
      <c r="I25" s="313"/>
    </row>
    <row r="26" spans="1:9" s="21" customFormat="1" ht="6.75" customHeight="1" x14ac:dyDescent="0.2">
      <c r="A26" s="314"/>
      <c r="B26" s="314"/>
      <c r="C26" s="314"/>
      <c r="D26" s="314"/>
      <c r="E26" s="314"/>
      <c r="F26" s="314"/>
      <c r="G26" s="314"/>
      <c r="H26" s="314"/>
      <c r="I26" s="314"/>
    </row>
    <row r="27" spans="1:9" s="21" customFormat="1" ht="14.85" customHeight="1" x14ac:dyDescent="0.2">
      <c r="A27" s="295" t="s">
        <v>42</v>
      </c>
      <c r="B27" s="295"/>
      <c r="C27" s="295"/>
      <c r="D27" s="295"/>
      <c r="E27" s="295"/>
      <c r="F27" s="315" t="s">
        <v>43</v>
      </c>
      <c r="G27" s="315"/>
      <c r="H27" s="315"/>
      <c r="I27" s="315"/>
    </row>
    <row r="28" spans="1:9" s="21" customFormat="1" ht="14.85" customHeight="1" x14ac:dyDescent="0.2">
      <c r="A28" s="23" t="s">
        <v>44</v>
      </c>
      <c r="B28" s="23"/>
      <c r="C28" s="23"/>
      <c r="D28" s="23"/>
      <c r="E28" s="24"/>
      <c r="F28" s="309">
        <v>19375349.25</v>
      </c>
      <c r="G28" s="309"/>
      <c r="H28" s="309"/>
      <c r="I28" s="309"/>
    </row>
    <row r="29" spans="1:9" s="21" customFormat="1" ht="14.85" customHeight="1" x14ac:dyDescent="0.2">
      <c r="A29" s="25" t="s">
        <v>45</v>
      </c>
      <c r="B29" s="25"/>
      <c r="C29" s="25"/>
      <c r="D29" s="25"/>
      <c r="E29" s="26"/>
      <c r="F29" s="316">
        <f>IF(F28="",0,IF(F28=0,0,F25/F28))</f>
        <v>0.42250406041067884</v>
      </c>
      <c r="G29" s="316"/>
      <c r="H29" s="316"/>
      <c r="I29" s="316"/>
    </row>
    <row r="30" spans="1:9" s="21" customFormat="1" ht="14.85" customHeight="1" x14ac:dyDescent="0.2">
      <c r="A30" s="317" t="s">
        <v>46</v>
      </c>
      <c r="B30" s="317"/>
      <c r="C30" s="317"/>
      <c r="D30" s="317"/>
      <c r="E30" s="317"/>
      <c r="F30" s="318">
        <f>+F28*0.54</f>
        <v>10462688.595000001</v>
      </c>
      <c r="G30" s="318"/>
      <c r="H30" s="318"/>
      <c r="I30" s="318"/>
    </row>
    <row r="31" spans="1:9" s="21" customFormat="1" ht="14.85" customHeight="1" x14ac:dyDescent="0.2">
      <c r="A31" s="25" t="s">
        <v>47</v>
      </c>
      <c r="B31" s="25"/>
      <c r="C31" s="25"/>
      <c r="D31" s="25"/>
      <c r="E31" s="26"/>
      <c r="F31" s="318">
        <f>+F30*0.95</f>
        <v>9939554.1652500015</v>
      </c>
      <c r="G31" s="318"/>
      <c r="H31" s="318"/>
      <c r="I31" s="318"/>
    </row>
    <row r="32" spans="1:9" s="21" customFormat="1" ht="14.85" customHeight="1" x14ac:dyDescent="0.2">
      <c r="A32" s="25" t="s">
        <v>48</v>
      </c>
      <c r="B32" s="25"/>
      <c r="C32" s="25"/>
      <c r="D32" s="25"/>
      <c r="E32" s="26"/>
      <c r="F32" s="318">
        <f>+F30*0.9</f>
        <v>9416419.7355000004</v>
      </c>
      <c r="G32" s="318"/>
      <c r="H32" s="318"/>
      <c r="I32" s="318"/>
    </row>
    <row r="33" spans="1:9" s="21" customFormat="1" ht="14.85" customHeight="1" x14ac:dyDescent="0.2">
      <c r="A33" s="27" t="s">
        <v>49</v>
      </c>
      <c r="B33" s="27"/>
      <c r="C33" s="27"/>
      <c r="D33" s="27"/>
      <c r="E33" s="27"/>
      <c r="F33" s="28"/>
      <c r="G33" s="28"/>
    </row>
    <row r="34" spans="1:9" ht="14.85" customHeight="1" x14ac:dyDescent="0.2">
      <c r="A34" s="320" t="s">
        <v>50</v>
      </c>
      <c r="B34" s="320"/>
      <c r="C34" s="320"/>
      <c r="D34" s="320"/>
      <c r="E34" s="320"/>
      <c r="F34" s="320"/>
      <c r="G34" s="320"/>
      <c r="H34" s="320"/>
      <c r="I34" s="320"/>
    </row>
    <row r="35" spans="1:9" ht="14.85" customHeight="1" x14ac:dyDescent="0.2">
      <c r="A35" s="320"/>
      <c r="B35" s="320"/>
      <c r="C35" s="320"/>
      <c r="D35" s="320"/>
      <c r="E35" s="320"/>
      <c r="F35" s="320"/>
      <c r="G35" s="320"/>
      <c r="H35" s="320"/>
      <c r="I35" s="320"/>
    </row>
    <row r="36" spans="1:9" ht="14.85" customHeight="1" x14ac:dyDescent="0.2">
      <c r="A36" s="14" t="s">
        <v>51</v>
      </c>
      <c r="B36" s="14"/>
      <c r="C36" s="14"/>
      <c r="D36" s="14"/>
      <c r="E36" s="14"/>
      <c r="F36" s="14"/>
      <c r="G36" s="14"/>
    </row>
    <row r="37" spans="1:9" ht="14.85" customHeight="1" x14ac:dyDescent="0.2">
      <c r="A37" s="14" t="s">
        <v>52</v>
      </c>
      <c r="B37" s="14"/>
      <c r="C37" s="14"/>
      <c r="D37" s="14"/>
      <c r="E37" s="14"/>
      <c r="F37" s="14"/>
      <c r="G37" s="14"/>
    </row>
    <row r="39" spans="1:9" ht="16.5" customHeight="1" x14ac:dyDescent="0.2">
      <c r="A39" s="321" t="s">
        <v>53</v>
      </c>
      <c r="B39" s="321"/>
      <c r="C39" s="321"/>
      <c r="D39" s="321"/>
      <c r="E39" s="321"/>
      <c r="F39" s="321"/>
      <c r="G39" s="321"/>
      <c r="H39" s="321"/>
      <c r="I39" s="321"/>
    </row>
    <row r="40" spans="1:9" s="29" customFormat="1" ht="13.5" customHeight="1" x14ac:dyDescent="0.2">
      <c r="A40" s="322" t="s">
        <v>54</v>
      </c>
      <c r="B40" s="322"/>
      <c r="C40" s="322"/>
      <c r="D40" s="322"/>
      <c r="E40" s="322"/>
      <c r="F40" s="322"/>
      <c r="G40" s="322"/>
      <c r="H40" s="322"/>
      <c r="I40" s="322"/>
    </row>
    <row r="41" spans="1:9" s="29" customFormat="1" ht="13.5" customHeight="1" x14ac:dyDescent="0.2">
      <c r="A41" s="323" t="s">
        <v>55</v>
      </c>
      <c r="B41" s="323"/>
      <c r="C41" s="323"/>
      <c r="D41" s="324" t="s">
        <v>56</v>
      </c>
      <c r="E41" s="324"/>
      <c r="F41" s="324"/>
      <c r="G41" s="325" t="s">
        <v>57</v>
      </c>
      <c r="H41" s="325"/>
      <c r="I41" s="325"/>
    </row>
    <row r="42" spans="1:9" s="29" customFormat="1" ht="13.5" customHeight="1" x14ac:dyDescent="0.2">
      <c r="A42" s="323" t="s">
        <v>58</v>
      </c>
      <c r="B42" s="323"/>
      <c r="C42" s="323"/>
      <c r="D42" s="324" t="s">
        <v>59</v>
      </c>
      <c r="E42" s="324"/>
      <c r="F42" s="324"/>
      <c r="G42" s="325" t="s">
        <v>60</v>
      </c>
      <c r="H42" s="325"/>
      <c r="I42" s="325"/>
    </row>
    <row r="43" spans="1:9" ht="8.1" customHeight="1" x14ac:dyDescent="0.2">
      <c r="A43" s="327" t="s">
        <v>61</v>
      </c>
      <c r="B43" s="319" t="s">
        <v>62</v>
      </c>
      <c r="C43" s="319" t="s">
        <v>63</v>
      </c>
      <c r="D43" s="319" t="s">
        <v>64</v>
      </c>
      <c r="E43" s="319" t="s">
        <v>65</v>
      </c>
      <c r="F43" s="319" t="s">
        <v>62</v>
      </c>
      <c r="G43" s="319" t="s">
        <v>66</v>
      </c>
      <c r="H43" s="319" t="s">
        <v>65</v>
      </c>
      <c r="I43" s="330" t="s">
        <v>62</v>
      </c>
    </row>
    <row r="44" spans="1:9" ht="8.1" customHeight="1" x14ac:dyDescent="0.2">
      <c r="A44" s="327"/>
      <c r="B44" s="319"/>
      <c r="C44" s="319"/>
      <c r="D44" s="319"/>
      <c r="E44" s="319"/>
      <c r="F44" s="319"/>
      <c r="G44" s="319"/>
      <c r="H44" s="319"/>
      <c r="I44" s="330"/>
    </row>
    <row r="45" spans="1:9" ht="8.1" customHeight="1" x14ac:dyDescent="0.2">
      <c r="A45" s="327"/>
      <c r="B45" s="319"/>
      <c r="C45" s="319"/>
      <c r="D45" s="319"/>
      <c r="E45" s="319"/>
      <c r="F45" s="319"/>
      <c r="G45" s="319"/>
      <c r="H45" s="319"/>
      <c r="I45" s="330"/>
    </row>
    <row r="46" spans="1:9" ht="14.85" customHeight="1" x14ac:dyDescent="0.2">
      <c r="A46" s="30" t="s">
        <v>29</v>
      </c>
      <c r="B46" s="30" t="s">
        <v>30</v>
      </c>
      <c r="C46" s="30" t="s">
        <v>67</v>
      </c>
      <c r="D46" s="30" t="s">
        <v>68</v>
      </c>
      <c r="E46" s="30" t="s">
        <v>69</v>
      </c>
      <c r="F46" s="30" t="s">
        <v>70</v>
      </c>
      <c r="G46" s="30" t="s">
        <v>71</v>
      </c>
      <c r="H46" s="30" t="s">
        <v>72</v>
      </c>
      <c r="I46" s="31" t="s">
        <v>73</v>
      </c>
    </row>
    <row r="47" spans="1:9" ht="7.5" customHeight="1" x14ac:dyDescent="0.2">
      <c r="A47" s="331"/>
      <c r="B47" s="331"/>
      <c r="C47" s="326">
        <f>+B47-A47</f>
        <v>0</v>
      </c>
      <c r="D47" s="326">
        <f>+C47/3</f>
        <v>0</v>
      </c>
      <c r="E47" s="326">
        <f>+B47-D47</f>
        <v>0</v>
      </c>
      <c r="F47" s="331">
        <f>+F29</f>
        <v>0.42250406041067884</v>
      </c>
      <c r="G47" s="326">
        <f>+F47-A47</f>
        <v>0.42250406041067884</v>
      </c>
      <c r="H47" s="326">
        <f>+A47</f>
        <v>0</v>
      </c>
      <c r="I47" s="328"/>
    </row>
    <row r="48" spans="1:9" ht="7.5" customHeight="1" x14ac:dyDescent="0.2">
      <c r="A48" s="331"/>
      <c r="B48" s="331"/>
      <c r="C48" s="326"/>
      <c r="D48" s="326"/>
      <c r="E48" s="326"/>
      <c r="F48" s="326"/>
      <c r="G48" s="326"/>
      <c r="H48" s="326"/>
      <c r="I48" s="328"/>
    </row>
    <row r="49" spans="1:9" ht="12.75" customHeight="1" x14ac:dyDescent="0.2">
      <c r="A49" s="329" t="s">
        <v>74</v>
      </c>
      <c r="B49" s="329"/>
      <c r="C49" s="329"/>
      <c r="D49" s="329"/>
      <c r="E49" s="329"/>
      <c r="F49" s="329"/>
      <c r="G49" s="329"/>
      <c r="H49" s="329"/>
      <c r="I49" s="329"/>
    </row>
  </sheetData>
  <sheetProtection password="DA51" sheet="1" objects="1" scenarios="1" formatColumns="0" formatRows="0" selectLockedCells="1"/>
  <mergeCells count="73">
    <mergeCell ref="I47:I48"/>
    <mergeCell ref="A49:I49"/>
    <mergeCell ref="H43:H45"/>
    <mergeCell ref="I43:I45"/>
    <mergeCell ref="A47:A48"/>
    <mergeCell ref="B47:B48"/>
    <mergeCell ref="C47:C48"/>
    <mergeCell ref="D47:D48"/>
    <mergeCell ref="E47:E48"/>
    <mergeCell ref="F47:F48"/>
    <mergeCell ref="G47:G48"/>
    <mergeCell ref="H47:H48"/>
    <mergeCell ref="A42:C42"/>
    <mergeCell ref="D42:F42"/>
    <mergeCell ref="G42:I42"/>
    <mergeCell ref="A43:A45"/>
    <mergeCell ref="B43:B45"/>
    <mergeCell ref="C43:C45"/>
    <mergeCell ref="D43:D45"/>
    <mergeCell ref="E43:E45"/>
    <mergeCell ref="F43:F45"/>
    <mergeCell ref="G43:G45"/>
    <mergeCell ref="F31:I31"/>
    <mergeCell ref="F32:I32"/>
    <mergeCell ref="A34:I35"/>
    <mergeCell ref="A39:I39"/>
    <mergeCell ref="A40:I40"/>
    <mergeCell ref="A41:C41"/>
    <mergeCell ref="D41:F41"/>
    <mergeCell ref="G41:I41"/>
    <mergeCell ref="A27:E27"/>
    <mergeCell ref="F27:I27"/>
    <mergeCell ref="F28:I28"/>
    <mergeCell ref="F29:I29"/>
    <mergeCell ref="A30:E30"/>
    <mergeCell ref="F30:I30"/>
    <mergeCell ref="A24:E24"/>
    <mergeCell ref="F24:G24"/>
    <mergeCell ref="H24:I24"/>
    <mergeCell ref="A25:E25"/>
    <mergeCell ref="F25:I25"/>
    <mergeCell ref="A26:I26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A10:E14"/>
    <mergeCell ref="F10:I10"/>
    <mergeCell ref="F11:I11"/>
    <mergeCell ref="F12:G13"/>
    <mergeCell ref="H12:I13"/>
    <mergeCell ref="F14:G14"/>
    <mergeCell ref="H14:I14"/>
    <mergeCell ref="A3:I3"/>
    <mergeCell ref="A4:I4"/>
    <mergeCell ref="A5:I5"/>
    <mergeCell ref="A6:I6"/>
    <mergeCell ref="A7:I7"/>
    <mergeCell ref="A8:I8"/>
  </mergeCells>
  <printOptions horizontalCentered="1" verticalCentered="1"/>
  <pageMargins left="0" right="0" top="0" bottom="0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110" zoomScaleNormal="110" workbookViewId="0">
      <selection activeCell="A4" sqref="A4:O4"/>
    </sheetView>
  </sheetViews>
  <sheetFormatPr defaultRowHeight="11.25" customHeight="1" x14ac:dyDescent="0.2"/>
  <cols>
    <col min="1" max="1" width="42.140625" style="32" customWidth="1"/>
    <col min="2" max="14" width="11.85546875" style="32" customWidth="1"/>
    <col min="15" max="15" width="14.5703125" style="32" customWidth="1"/>
    <col min="16" max="16384" width="9.140625" style="32"/>
  </cols>
  <sheetData>
    <row r="1" spans="1:15" ht="15.75" customHeight="1" x14ac:dyDescent="0.25">
      <c r="A1" s="33" t="s">
        <v>75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6.75" customHeight="1" x14ac:dyDescent="0.2">
      <c r="A2" s="3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1.25" customHeight="1" x14ac:dyDescent="0.2">
      <c r="A3" s="333" t="s">
        <v>386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1.25" customHeight="1" x14ac:dyDescent="0.2">
      <c r="A4" s="333" t="s">
        <v>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1.25" customHeight="1" x14ac:dyDescent="0.2">
      <c r="A5" s="334" t="s">
        <v>1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</row>
    <row r="6" spans="1:15" ht="11.25" customHeight="1" x14ac:dyDescent="0.2">
      <c r="A6" s="335" t="s">
        <v>21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</row>
    <row r="7" spans="1:15" ht="11.25" customHeight="1" x14ac:dyDescent="0.2">
      <c r="A7" s="334" t="s">
        <v>22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</row>
    <row r="8" spans="1:15" ht="11.25" customHeight="1" x14ac:dyDescent="0.2">
      <c r="A8" s="333" t="s">
        <v>413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</row>
    <row r="9" spans="1:15" ht="6.75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11.25" customHeight="1" x14ac:dyDescent="0.2">
      <c r="A10" s="34" t="s">
        <v>23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6">
        <v>1</v>
      </c>
    </row>
    <row r="11" spans="1:15" ht="11.25" customHeight="1" x14ac:dyDescent="0.2">
      <c r="A11" s="336" t="s">
        <v>24</v>
      </c>
      <c r="B11" s="337" t="s">
        <v>25</v>
      </c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</row>
    <row r="12" spans="1:15" ht="11.25" customHeight="1" x14ac:dyDescent="0.2">
      <c r="A12" s="336"/>
      <c r="B12" s="338" t="s">
        <v>26</v>
      </c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</row>
    <row r="13" spans="1:15" ht="11.25" customHeight="1" x14ac:dyDescent="0.2">
      <c r="A13" s="336"/>
      <c r="B13" s="339" t="s">
        <v>27</v>
      </c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40" t="s">
        <v>28</v>
      </c>
    </row>
    <row r="14" spans="1:15" ht="11.25" customHeight="1" x14ac:dyDescent="0.2">
      <c r="A14" s="336"/>
      <c r="B14" s="332" t="s">
        <v>389</v>
      </c>
      <c r="C14" s="332" t="s">
        <v>390</v>
      </c>
      <c r="D14" s="332" t="s">
        <v>393</v>
      </c>
      <c r="E14" s="332" t="s">
        <v>392</v>
      </c>
      <c r="F14" s="332" t="s">
        <v>391</v>
      </c>
      <c r="G14" s="332" t="s">
        <v>394</v>
      </c>
      <c r="H14" s="332" t="s">
        <v>395</v>
      </c>
      <c r="I14" s="332" t="s">
        <v>396</v>
      </c>
      <c r="J14" s="332" t="s">
        <v>397</v>
      </c>
      <c r="K14" s="332" t="s">
        <v>398</v>
      </c>
      <c r="L14" s="332" t="s">
        <v>399</v>
      </c>
      <c r="M14" s="342" t="s">
        <v>400</v>
      </c>
      <c r="N14" s="38" t="s">
        <v>76</v>
      </c>
      <c r="O14" s="340"/>
    </row>
    <row r="15" spans="1:15" ht="11.25" customHeight="1" x14ac:dyDescent="0.2">
      <c r="A15" s="336"/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42"/>
      <c r="N15" s="39" t="s">
        <v>77</v>
      </c>
      <c r="O15" s="340"/>
    </row>
    <row r="16" spans="1:15" ht="11.25" customHeight="1" x14ac:dyDescent="0.2">
      <c r="A16" s="336"/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42"/>
      <c r="N16" s="39" t="s">
        <v>78</v>
      </c>
      <c r="O16" s="340"/>
    </row>
    <row r="17" spans="1:16" ht="11.25" customHeight="1" x14ac:dyDescent="0.2">
      <c r="A17" s="336"/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42"/>
      <c r="N17" s="40" t="s">
        <v>29</v>
      </c>
      <c r="O17" s="41" t="s">
        <v>30</v>
      </c>
    </row>
    <row r="18" spans="1:16" ht="11.25" customHeight="1" x14ac:dyDescent="0.2">
      <c r="A18" s="42" t="s">
        <v>31</v>
      </c>
      <c r="B18" s="43">
        <f t="shared" ref="B18:M18" si="0">B19+B20+B21</f>
        <v>928364.12</v>
      </c>
      <c r="C18" s="43">
        <f t="shared" si="0"/>
        <v>971709.43</v>
      </c>
      <c r="D18" s="43">
        <f t="shared" si="0"/>
        <v>907736.63</v>
      </c>
      <c r="E18" s="43">
        <f t="shared" si="0"/>
        <v>765714.24</v>
      </c>
      <c r="F18" s="43">
        <f t="shared" si="0"/>
        <v>822840.88</v>
      </c>
      <c r="G18" s="43">
        <f t="shared" si="0"/>
        <v>1022105.13</v>
      </c>
      <c r="H18" s="43">
        <f t="shared" si="0"/>
        <v>0</v>
      </c>
      <c r="I18" s="43">
        <f t="shared" si="0"/>
        <v>740680.71</v>
      </c>
      <c r="J18" s="43">
        <f t="shared" si="0"/>
        <v>851357.51</v>
      </c>
      <c r="K18" s="43">
        <f t="shared" si="0"/>
        <v>555210.63</v>
      </c>
      <c r="L18" s="43">
        <f t="shared" si="0"/>
        <v>630444.44999999995</v>
      </c>
      <c r="M18" s="43">
        <f t="shared" si="0"/>
        <v>0</v>
      </c>
      <c r="N18" s="44">
        <f>SUM(B18:M18)</f>
        <v>8196163.7299999995</v>
      </c>
      <c r="O18" s="44">
        <f>SUM(O19:O21)</f>
        <v>0</v>
      </c>
    </row>
    <row r="19" spans="1:16" ht="11.25" customHeight="1" x14ac:dyDescent="0.2">
      <c r="A19" s="45" t="s">
        <v>79</v>
      </c>
      <c r="B19" s="46">
        <v>928364.12</v>
      </c>
      <c r="C19" s="47">
        <v>971709.43</v>
      </c>
      <c r="D19" s="48">
        <v>907736.63</v>
      </c>
      <c r="E19" s="48">
        <v>765714.24</v>
      </c>
      <c r="F19" s="48">
        <v>822840.88</v>
      </c>
      <c r="G19" s="48">
        <v>1022105.13</v>
      </c>
      <c r="H19" s="48"/>
      <c r="I19" s="48">
        <v>740680.71</v>
      </c>
      <c r="J19" s="48">
        <v>851357.51</v>
      </c>
      <c r="K19" s="48">
        <v>555210.63</v>
      </c>
      <c r="L19" s="48">
        <v>630444.44999999995</v>
      </c>
      <c r="M19" s="48"/>
      <c r="N19" s="48"/>
      <c r="O19" s="48"/>
    </row>
    <row r="20" spans="1:16" ht="11.25" customHeight="1" x14ac:dyDescent="0.2">
      <c r="A20" s="45" t="s">
        <v>80</v>
      </c>
      <c r="B20" s="46"/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6" ht="24" customHeight="1" x14ac:dyDescent="0.2">
      <c r="A21" s="49" t="s">
        <v>81</v>
      </c>
      <c r="B21" s="46"/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6"/>
      <c r="N21" s="46"/>
      <c r="O21" s="48"/>
    </row>
    <row r="22" spans="1:16" ht="11.25" customHeight="1" x14ac:dyDescent="0.2">
      <c r="A22" s="42" t="s">
        <v>35</v>
      </c>
      <c r="B22" s="50">
        <f t="shared" ref="B22:M22" si="1">SUM(B23:B26)</f>
        <v>0</v>
      </c>
      <c r="C22" s="50">
        <f t="shared" si="1"/>
        <v>0</v>
      </c>
      <c r="D22" s="50">
        <f t="shared" si="1"/>
        <v>0</v>
      </c>
      <c r="E22" s="50">
        <f t="shared" si="1"/>
        <v>0</v>
      </c>
      <c r="F22" s="50">
        <f t="shared" si="1"/>
        <v>0</v>
      </c>
      <c r="G22" s="50">
        <f t="shared" si="1"/>
        <v>0</v>
      </c>
      <c r="H22" s="50">
        <f t="shared" si="1"/>
        <v>0</v>
      </c>
      <c r="I22" s="50">
        <f t="shared" si="1"/>
        <v>0</v>
      </c>
      <c r="J22" s="50">
        <f t="shared" si="1"/>
        <v>0</v>
      </c>
      <c r="K22" s="50">
        <f t="shared" si="1"/>
        <v>0</v>
      </c>
      <c r="L22" s="50">
        <f t="shared" si="1"/>
        <v>0</v>
      </c>
      <c r="M22" s="50">
        <f t="shared" si="1"/>
        <v>0</v>
      </c>
      <c r="N22" s="51">
        <f>SUM(B22:M22)</f>
        <v>0</v>
      </c>
      <c r="O22" s="51">
        <f>SUM(O23:O26)</f>
        <v>0</v>
      </c>
    </row>
    <row r="23" spans="1:16" ht="11.25" customHeight="1" x14ac:dyDescent="0.2">
      <c r="A23" s="52" t="s">
        <v>36</v>
      </c>
      <c r="B23" s="46"/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6" ht="11.25" customHeight="1" x14ac:dyDescent="0.2">
      <c r="A24" s="52" t="s">
        <v>82</v>
      </c>
      <c r="B24" s="46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6" ht="11.25" customHeight="1" x14ac:dyDescent="0.2">
      <c r="A25" s="52" t="s">
        <v>83</v>
      </c>
      <c r="B25" s="46"/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6" ht="11.25" customHeight="1" x14ac:dyDescent="0.2">
      <c r="A26" s="53" t="s">
        <v>39</v>
      </c>
      <c r="B26" s="54"/>
      <c r="C26" s="55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6" ht="11.25" customHeight="1" x14ac:dyDescent="0.2">
      <c r="A27" s="42" t="s">
        <v>40</v>
      </c>
      <c r="B27" s="57">
        <f t="shared" ref="B27:O27" si="2">B18-B22</f>
        <v>928364.12</v>
      </c>
      <c r="C27" s="57">
        <f t="shared" si="2"/>
        <v>971709.43</v>
      </c>
      <c r="D27" s="57">
        <f t="shared" si="2"/>
        <v>907736.63</v>
      </c>
      <c r="E27" s="57">
        <f t="shared" si="2"/>
        <v>765714.24</v>
      </c>
      <c r="F27" s="57">
        <f t="shared" si="2"/>
        <v>822840.88</v>
      </c>
      <c r="G27" s="57">
        <f t="shared" si="2"/>
        <v>1022105.13</v>
      </c>
      <c r="H27" s="57">
        <f t="shared" si="2"/>
        <v>0</v>
      </c>
      <c r="I27" s="57">
        <f t="shared" si="2"/>
        <v>740680.71</v>
      </c>
      <c r="J27" s="57">
        <f t="shared" si="2"/>
        <v>851357.51</v>
      </c>
      <c r="K27" s="57">
        <f t="shared" si="2"/>
        <v>555210.63</v>
      </c>
      <c r="L27" s="57">
        <f t="shared" si="2"/>
        <v>630444.44999999995</v>
      </c>
      <c r="M27" s="57">
        <f t="shared" si="2"/>
        <v>0</v>
      </c>
      <c r="N27" s="57">
        <f t="shared" si="2"/>
        <v>8196163.7299999995</v>
      </c>
      <c r="O27" s="58">
        <f t="shared" si="2"/>
        <v>0</v>
      </c>
      <c r="P27" s="59"/>
    </row>
    <row r="28" spans="1:16" ht="11.25" customHeight="1" x14ac:dyDescent="0.2">
      <c r="A28" s="60" t="s">
        <v>41</v>
      </c>
      <c r="B28" s="341">
        <f>N27+O27</f>
        <v>8196163.7299999995</v>
      </c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</row>
    <row r="29" spans="1:16" ht="6.75" customHeight="1" x14ac:dyDescent="0.2">
      <c r="A29" s="314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</row>
    <row r="30" spans="1:16" ht="11.25" customHeight="1" x14ac:dyDescent="0.2">
      <c r="A30" s="61" t="s">
        <v>42</v>
      </c>
      <c r="B30" s="343" t="s">
        <v>43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</row>
    <row r="31" spans="1:16" ht="11.25" customHeight="1" x14ac:dyDescent="0.2">
      <c r="A31" s="60" t="s">
        <v>44</v>
      </c>
      <c r="B31" s="344">
        <v>19375349.25</v>
      </c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</row>
    <row r="32" spans="1:16" ht="25.5" customHeight="1" x14ac:dyDescent="0.2">
      <c r="A32" s="62" t="s">
        <v>84</v>
      </c>
      <c r="B32" s="345">
        <f>IF(B31="",0,IF(B31=0,0,B28/B31))</f>
        <v>0.42302018013946252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</row>
    <row r="33" spans="1:15" ht="11.25" customHeight="1" x14ac:dyDescent="0.2">
      <c r="A33" s="64" t="s">
        <v>46</v>
      </c>
      <c r="B33" s="341">
        <f>+B31*0.54</f>
        <v>10462688.595000001</v>
      </c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</row>
    <row r="34" spans="1:15" ht="11.25" customHeight="1" x14ac:dyDescent="0.2">
      <c r="A34" s="60" t="s">
        <v>47</v>
      </c>
      <c r="B34" s="341">
        <f>+B33*0.95</f>
        <v>9939554.1652500015</v>
      </c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</row>
    <row r="35" spans="1:15" ht="11.25" customHeight="1" x14ac:dyDescent="0.2">
      <c r="A35" s="65" t="s">
        <v>49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1:15" s="59" customFormat="1" ht="11.25" customHeight="1" x14ac:dyDescent="0.2">
      <c r="A36" s="42" t="s">
        <v>85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1:15" ht="11.25" customHeight="1" x14ac:dyDescent="0.2">
      <c r="A37" s="34" t="s">
        <v>86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11.25" customHeight="1" x14ac:dyDescent="0.2">
      <c r="A38" s="34" t="s">
        <v>87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11.25" customHeight="1" x14ac:dyDescent="0.2">
      <c r="A39" s="34" t="s">
        <v>51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ht="11.25" customHeight="1" x14ac:dyDescent="0.2">
      <c r="A40" s="34" t="s">
        <v>88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1.25" customHeight="1" x14ac:dyDescent="0.2">
      <c r="A41" s="34" t="s">
        <v>89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</sheetData>
  <sheetProtection password="DA51" sheet="1" objects="1" scenarios="1" formatColumns="0" formatRows="0" selectLockedCells="1"/>
  <mergeCells count="30">
    <mergeCell ref="B33:O33"/>
    <mergeCell ref="B34:O34"/>
    <mergeCell ref="M14:M17"/>
    <mergeCell ref="B28:O28"/>
    <mergeCell ref="A29:O29"/>
    <mergeCell ref="B30:O30"/>
    <mergeCell ref="B31:O31"/>
    <mergeCell ref="B32:O32"/>
    <mergeCell ref="G14:G17"/>
    <mergeCell ref="H14:H17"/>
    <mergeCell ref="I14:I17"/>
    <mergeCell ref="J14:J17"/>
    <mergeCell ref="K14:K17"/>
    <mergeCell ref="L14:L17"/>
    <mergeCell ref="A11:A17"/>
    <mergeCell ref="B11:O11"/>
    <mergeCell ref="B12:O12"/>
    <mergeCell ref="B13:N13"/>
    <mergeCell ref="O13:O16"/>
    <mergeCell ref="B14:B17"/>
    <mergeCell ref="C14:C17"/>
    <mergeCell ref="D14:D17"/>
    <mergeCell ref="E14:E17"/>
    <mergeCell ref="F14:F17"/>
    <mergeCell ref="A3:O3"/>
    <mergeCell ref="A4:O4"/>
    <mergeCell ref="A5:O5"/>
    <mergeCell ref="A6:O6"/>
    <mergeCell ref="A7:O7"/>
    <mergeCell ref="A8:O8"/>
  </mergeCells>
  <printOptions horizontalCentered="1" verticalCentered="1"/>
  <pageMargins left="0" right="0" top="0" bottom="0" header="0.51180555555555551" footer="0.51180555555555551"/>
  <pageSetup paperSize="9" scale="7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10" zoomScaleNormal="110" workbookViewId="0">
      <selection activeCell="A3" sqref="A3:H3"/>
    </sheetView>
  </sheetViews>
  <sheetFormatPr defaultColWidth="9" defaultRowHeight="12.75" x14ac:dyDescent="0.2"/>
  <cols>
    <col min="1" max="3" width="13.140625" style="1" customWidth="1"/>
    <col min="4" max="5" width="12.7109375" style="1" customWidth="1"/>
    <col min="6" max="6" width="19.28515625" style="1" customWidth="1"/>
    <col min="7" max="7" width="16.42578125" style="1" customWidth="1"/>
    <col min="8" max="8" width="16.140625" style="1" customWidth="1"/>
    <col min="9" max="16384" width="9" style="1"/>
  </cols>
  <sheetData>
    <row r="1" spans="1:8" ht="15.75" x14ac:dyDescent="0.2">
      <c r="A1" s="12" t="s">
        <v>90</v>
      </c>
      <c r="B1" s="13"/>
      <c r="C1" s="13"/>
      <c r="D1" s="13"/>
      <c r="E1" s="13"/>
      <c r="F1" s="13"/>
      <c r="G1" s="14"/>
      <c r="H1" s="14"/>
    </row>
    <row r="2" spans="1:8" x14ac:dyDescent="0.2">
      <c r="A2" s="13"/>
      <c r="B2" s="13"/>
      <c r="C2" s="13"/>
      <c r="D2" s="13"/>
      <c r="E2" s="13"/>
      <c r="F2" s="13"/>
      <c r="G2" s="14"/>
      <c r="H2" s="14"/>
    </row>
    <row r="3" spans="1:8" x14ac:dyDescent="0.2">
      <c r="A3" s="292" t="s">
        <v>386</v>
      </c>
      <c r="B3" s="292"/>
      <c r="C3" s="292"/>
      <c r="D3" s="292"/>
      <c r="E3" s="292"/>
      <c r="F3" s="292"/>
      <c r="G3" s="292"/>
      <c r="H3" s="292"/>
    </row>
    <row r="4" spans="1:8" x14ac:dyDescent="0.2">
      <c r="A4" s="293" t="s">
        <v>1</v>
      </c>
      <c r="B4" s="293"/>
      <c r="C4" s="293"/>
      <c r="D4" s="293"/>
      <c r="E4" s="293"/>
      <c r="F4" s="293"/>
      <c r="G4" s="293"/>
      <c r="H4" s="293"/>
    </row>
    <row r="5" spans="1:8" x14ac:dyDescent="0.2">
      <c r="A5" s="294" t="s">
        <v>21</v>
      </c>
      <c r="B5" s="294"/>
      <c r="C5" s="294"/>
      <c r="D5" s="294"/>
      <c r="E5" s="294"/>
      <c r="F5" s="294"/>
      <c r="G5" s="294"/>
      <c r="H5" s="294"/>
    </row>
    <row r="6" spans="1:8" x14ac:dyDescent="0.2">
      <c r="A6" s="293" t="s">
        <v>22</v>
      </c>
      <c r="B6" s="293"/>
      <c r="C6" s="293"/>
      <c r="D6" s="293"/>
      <c r="E6" s="293"/>
      <c r="F6" s="293"/>
      <c r="G6" s="293"/>
      <c r="H6" s="293"/>
    </row>
    <row r="7" spans="1:8" x14ac:dyDescent="0.2">
      <c r="A7" s="292" t="s">
        <v>414</v>
      </c>
      <c r="B7" s="292"/>
      <c r="C7" s="292"/>
      <c r="D7" s="292"/>
      <c r="E7" s="292"/>
      <c r="F7" s="292"/>
      <c r="G7" s="292"/>
      <c r="H7" s="292"/>
    </row>
    <row r="8" spans="1:8" ht="25.5" x14ac:dyDescent="0.2">
      <c r="A8" s="346" t="s">
        <v>91</v>
      </c>
      <c r="B8" s="346"/>
      <c r="C8" s="346"/>
      <c r="D8" s="346"/>
      <c r="E8" s="346"/>
      <c r="F8" s="346"/>
      <c r="G8" s="346"/>
      <c r="H8" s="346"/>
    </row>
    <row r="9" spans="1:8" x14ac:dyDescent="0.2">
      <c r="A9" s="14" t="s">
        <v>23</v>
      </c>
      <c r="B9" s="14"/>
      <c r="C9" s="14"/>
      <c r="D9" s="14"/>
      <c r="E9" s="14"/>
      <c r="F9" s="14"/>
      <c r="G9" s="14"/>
      <c r="H9" s="16">
        <v>1</v>
      </c>
    </row>
    <row r="10" spans="1:8" ht="12.75" customHeight="1" x14ac:dyDescent="0.2">
      <c r="A10" s="37"/>
      <c r="B10" s="37"/>
      <c r="C10" s="37"/>
      <c r="D10" s="37"/>
      <c r="E10" s="37"/>
      <c r="F10" s="347" t="s">
        <v>92</v>
      </c>
      <c r="G10" s="296" t="s">
        <v>25</v>
      </c>
      <c r="H10" s="296"/>
    </row>
    <row r="11" spans="1:8" x14ac:dyDescent="0.2">
      <c r="A11" s="15"/>
      <c r="B11" s="15"/>
      <c r="C11" s="15"/>
      <c r="D11" s="15"/>
      <c r="E11" s="15"/>
      <c r="F11" s="347"/>
      <c r="G11" s="297" t="s">
        <v>26</v>
      </c>
      <c r="H11" s="297"/>
    </row>
    <row r="12" spans="1:8" x14ac:dyDescent="0.2">
      <c r="A12" s="294" t="s">
        <v>93</v>
      </c>
      <c r="B12" s="294"/>
      <c r="C12" s="294"/>
      <c r="D12" s="294"/>
      <c r="E12" s="294"/>
      <c r="F12" s="347"/>
      <c r="G12" s="298" t="s">
        <v>27</v>
      </c>
      <c r="H12" s="37" t="s">
        <v>94</v>
      </c>
    </row>
    <row r="13" spans="1:8" x14ac:dyDescent="0.2">
      <c r="A13" s="348" t="s">
        <v>95</v>
      </c>
      <c r="B13" s="348"/>
      <c r="C13" s="348"/>
      <c r="D13" s="348"/>
      <c r="E13" s="348"/>
      <c r="F13" s="347"/>
      <c r="G13" s="298"/>
      <c r="H13" s="15" t="s">
        <v>96</v>
      </c>
    </row>
    <row r="14" spans="1:8" x14ac:dyDescent="0.2">
      <c r="A14" s="15"/>
      <c r="B14" s="15"/>
      <c r="C14" s="15"/>
      <c r="D14" s="15"/>
      <c r="E14" s="15"/>
      <c r="F14" s="347"/>
      <c r="G14" s="298"/>
      <c r="H14" s="15" t="s">
        <v>97</v>
      </c>
    </row>
    <row r="15" spans="1:8" x14ac:dyDescent="0.2">
      <c r="A15" s="294"/>
      <c r="B15" s="294"/>
      <c r="C15" s="294"/>
      <c r="D15" s="294"/>
      <c r="E15" s="294"/>
      <c r="F15" s="347"/>
      <c r="G15" s="298"/>
      <c r="H15" s="66" t="s">
        <v>98</v>
      </c>
    </row>
    <row r="16" spans="1:8" x14ac:dyDescent="0.2">
      <c r="A16" s="67"/>
      <c r="B16" s="68"/>
      <c r="C16" s="68"/>
      <c r="D16" s="68"/>
      <c r="E16" s="68"/>
      <c r="F16" s="347"/>
      <c r="G16" s="69" t="s">
        <v>29</v>
      </c>
      <c r="H16" s="70" t="s">
        <v>30</v>
      </c>
    </row>
    <row r="17" spans="1:8" x14ac:dyDescent="0.2">
      <c r="A17" s="71" t="s">
        <v>31</v>
      </c>
      <c r="B17" s="71"/>
      <c r="C17" s="71"/>
      <c r="D17" s="71"/>
      <c r="E17" s="71"/>
      <c r="F17" s="72">
        <f>SUM(F18:F19)</f>
        <v>0</v>
      </c>
      <c r="G17" s="72">
        <f>SUM(G18:G19)</f>
        <v>0</v>
      </c>
      <c r="H17" s="73">
        <f>SUM(H18:H19)</f>
        <v>0</v>
      </c>
    </row>
    <row r="18" spans="1:8" x14ac:dyDescent="0.2">
      <c r="A18" s="74" t="s">
        <v>32</v>
      </c>
      <c r="B18" s="71"/>
      <c r="C18" s="71"/>
      <c r="D18" s="71"/>
      <c r="E18" s="71"/>
      <c r="F18" s="75"/>
      <c r="G18" s="75"/>
      <c r="H18" s="76"/>
    </row>
    <row r="19" spans="1:8" x14ac:dyDescent="0.2">
      <c r="A19" s="74" t="s">
        <v>99</v>
      </c>
      <c r="B19" s="71"/>
      <c r="C19" s="71"/>
      <c r="D19" s="71"/>
      <c r="E19" s="71"/>
      <c r="F19" s="75"/>
      <c r="G19" s="75"/>
      <c r="H19" s="76"/>
    </row>
    <row r="20" spans="1:8" x14ac:dyDescent="0.2">
      <c r="A20" s="71" t="s">
        <v>35</v>
      </c>
      <c r="B20" s="71"/>
      <c r="C20" s="71"/>
      <c r="D20" s="71"/>
      <c r="E20" s="71"/>
      <c r="F20" s="77">
        <f>SUM(F21:F24)</f>
        <v>0</v>
      </c>
      <c r="G20" s="77">
        <f>SUM(G21:G24)</f>
        <v>0</v>
      </c>
      <c r="H20" s="78">
        <f>SUM(H21:H24)</f>
        <v>0</v>
      </c>
    </row>
    <row r="21" spans="1:8" x14ac:dyDescent="0.2">
      <c r="A21" s="79" t="s">
        <v>36</v>
      </c>
      <c r="B21" s="71"/>
      <c r="C21" s="71"/>
      <c r="D21" s="71"/>
      <c r="E21" s="71"/>
      <c r="F21" s="75"/>
      <c r="G21" s="75"/>
      <c r="H21" s="76"/>
    </row>
    <row r="22" spans="1:8" x14ac:dyDescent="0.2">
      <c r="A22" s="80" t="s">
        <v>37</v>
      </c>
      <c r="B22" s="71"/>
      <c r="C22" s="71"/>
      <c r="D22" s="71"/>
      <c r="E22" s="71"/>
      <c r="F22" s="75"/>
      <c r="G22" s="75"/>
      <c r="H22" s="76"/>
    </row>
    <row r="23" spans="1:8" x14ac:dyDescent="0.2">
      <c r="A23" s="80" t="s">
        <v>38</v>
      </c>
      <c r="B23" s="71"/>
      <c r="C23" s="71"/>
      <c r="D23" s="71"/>
      <c r="E23" s="71"/>
      <c r="F23" s="75"/>
      <c r="G23" s="75"/>
      <c r="H23" s="76"/>
    </row>
    <row r="24" spans="1:8" x14ac:dyDescent="0.2">
      <c r="A24" s="22" t="s">
        <v>39</v>
      </c>
      <c r="B24" s="23"/>
      <c r="C24" s="23"/>
      <c r="D24" s="23"/>
      <c r="E24" s="23"/>
      <c r="F24" s="81"/>
      <c r="G24" s="81"/>
      <c r="H24" s="82"/>
    </row>
    <row r="25" spans="1:8" x14ac:dyDescent="0.2">
      <c r="A25" s="71" t="s">
        <v>40</v>
      </c>
      <c r="B25" s="23"/>
      <c r="C25" s="23"/>
      <c r="D25" s="23"/>
      <c r="E25" s="23"/>
      <c r="F25" s="83">
        <f>F17-F20</f>
        <v>0</v>
      </c>
      <c r="G25" s="83">
        <f>G17-G20</f>
        <v>0</v>
      </c>
      <c r="H25" s="84">
        <f>H17-H20</f>
        <v>0</v>
      </c>
    </row>
    <row r="26" spans="1:8" x14ac:dyDescent="0.2">
      <c r="A26" s="25" t="s">
        <v>41</v>
      </c>
      <c r="B26" s="25"/>
      <c r="C26" s="25"/>
      <c r="D26" s="25"/>
      <c r="E26" s="25"/>
      <c r="F26" s="85"/>
      <c r="G26" s="313">
        <f>G25+H25</f>
        <v>0</v>
      </c>
      <c r="H26" s="313"/>
    </row>
    <row r="27" spans="1:8" ht="9.4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s="21" customFormat="1" x14ac:dyDescent="0.2">
      <c r="A28" s="349" t="s">
        <v>42</v>
      </c>
      <c r="B28" s="349"/>
      <c r="C28" s="349"/>
      <c r="D28" s="349"/>
      <c r="E28" s="349"/>
      <c r="F28" s="86"/>
      <c r="G28" s="315" t="s">
        <v>43</v>
      </c>
      <c r="H28" s="315"/>
    </row>
    <row r="29" spans="1:8" s="21" customFormat="1" x14ac:dyDescent="0.2">
      <c r="A29" s="25" t="s">
        <v>44</v>
      </c>
      <c r="B29" s="25"/>
      <c r="C29" s="25"/>
      <c r="D29" s="25"/>
      <c r="E29" s="25"/>
      <c r="F29" s="25"/>
      <c r="G29" s="350"/>
      <c r="H29" s="350"/>
    </row>
    <row r="30" spans="1:8" s="21" customFormat="1" x14ac:dyDescent="0.2">
      <c r="A30" s="25" t="s">
        <v>45</v>
      </c>
      <c r="B30" s="25"/>
      <c r="C30" s="25"/>
      <c r="D30" s="25"/>
      <c r="E30" s="25"/>
      <c r="F30" s="25"/>
      <c r="G30" s="316">
        <f>IF(G29="",0,IF(G29=0,0,G26/G29))</f>
        <v>0</v>
      </c>
      <c r="H30" s="316"/>
    </row>
    <row r="31" spans="1:8" s="21" customFormat="1" x14ac:dyDescent="0.2">
      <c r="A31" s="351" t="s">
        <v>100</v>
      </c>
      <c r="B31" s="351"/>
      <c r="C31" s="351"/>
      <c r="D31" s="88">
        <v>0</v>
      </c>
      <c r="E31" s="25"/>
      <c r="F31" s="25"/>
      <c r="G31" s="318">
        <f>+G29*D31</f>
        <v>0</v>
      </c>
      <c r="H31" s="318"/>
    </row>
    <row r="32" spans="1:8" s="21" customFormat="1" x14ac:dyDescent="0.2">
      <c r="A32" s="25" t="s">
        <v>47</v>
      </c>
      <c r="B32" s="25"/>
      <c r="C32" s="25"/>
      <c r="D32" s="25"/>
      <c r="E32" s="25"/>
      <c r="F32" s="25"/>
      <c r="G32" s="318">
        <f>+G29*0.95</f>
        <v>0</v>
      </c>
      <c r="H32" s="318"/>
    </row>
    <row r="33" spans="1:8" s="21" customFormat="1" x14ac:dyDescent="0.2">
      <c r="A33" s="25" t="s">
        <v>48</v>
      </c>
      <c r="B33" s="25"/>
      <c r="C33" s="25"/>
      <c r="D33" s="25"/>
      <c r="E33" s="25"/>
      <c r="F33" s="25"/>
      <c r="G33" s="318">
        <f>+G29*0.9</f>
        <v>0</v>
      </c>
      <c r="H33" s="318"/>
    </row>
    <row r="34" spans="1:8" s="21" customFormat="1" x14ac:dyDescent="0.2">
      <c r="A34" s="27" t="s">
        <v>49</v>
      </c>
      <c r="B34" s="27"/>
      <c r="C34" s="27"/>
      <c r="D34" s="27"/>
      <c r="E34" s="27"/>
      <c r="F34" s="27"/>
      <c r="G34" s="27"/>
      <c r="H34" s="27"/>
    </row>
    <row r="35" spans="1:8" x14ac:dyDescent="0.2">
      <c r="A35" s="71" t="s">
        <v>85</v>
      </c>
      <c r="B35" s="71"/>
      <c r="C35" s="71"/>
      <c r="D35" s="71"/>
      <c r="E35" s="71"/>
      <c r="F35" s="71"/>
      <c r="G35" s="71"/>
      <c r="H35" s="71"/>
    </row>
    <row r="36" spans="1:8" x14ac:dyDescent="0.2">
      <c r="A36" s="14" t="s">
        <v>86</v>
      </c>
      <c r="B36" s="14"/>
      <c r="C36" s="14"/>
      <c r="D36" s="14"/>
      <c r="E36" s="14"/>
      <c r="F36" s="14"/>
      <c r="G36" s="14"/>
      <c r="H36" s="14"/>
    </row>
    <row r="37" spans="1:8" x14ac:dyDescent="0.2">
      <c r="A37" s="14" t="s">
        <v>87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14" t="s">
        <v>51</v>
      </c>
      <c r="B38" s="14"/>
      <c r="C38" s="14"/>
      <c r="D38" s="14"/>
      <c r="E38" s="14"/>
      <c r="F38" s="14"/>
      <c r="G38" s="14"/>
      <c r="H38" s="14"/>
    </row>
    <row r="39" spans="1:8" x14ac:dyDescent="0.2">
      <c r="A39" s="14" t="s">
        <v>88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4" t="s">
        <v>101</v>
      </c>
      <c r="B40" s="14"/>
      <c r="C40" s="14"/>
      <c r="D40" s="14"/>
      <c r="E40" s="14"/>
      <c r="F40" s="14"/>
      <c r="G40" s="14"/>
      <c r="H40" s="14"/>
    </row>
  </sheetData>
  <sheetProtection password="DA51" sheet="1" objects="1" scenarios="1" formatColumns="0" formatRows="0" selectLockedCells="1"/>
  <mergeCells count="22">
    <mergeCell ref="G32:H32"/>
    <mergeCell ref="G33:H33"/>
    <mergeCell ref="G26:H26"/>
    <mergeCell ref="A28:E28"/>
    <mergeCell ref="G28:H28"/>
    <mergeCell ref="G29:H29"/>
    <mergeCell ref="G30:H30"/>
    <mergeCell ref="A31:C31"/>
    <mergeCell ref="G31:H31"/>
    <mergeCell ref="F10:F16"/>
    <mergeCell ref="G10:H10"/>
    <mergeCell ref="G11:H11"/>
    <mergeCell ref="A12:E12"/>
    <mergeCell ref="G12:G15"/>
    <mergeCell ref="A13:E13"/>
    <mergeCell ref="A15:E15"/>
    <mergeCell ref="A3:H3"/>
    <mergeCell ref="A4:H4"/>
    <mergeCell ref="A5:H5"/>
    <mergeCell ref="A6:H6"/>
    <mergeCell ref="A7:H7"/>
    <mergeCell ref="A8:H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110" zoomScaleNormal="110" workbookViewId="0">
      <selection activeCell="A3" sqref="A3:G3"/>
    </sheetView>
  </sheetViews>
  <sheetFormatPr defaultColWidth="9" defaultRowHeight="12.75" x14ac:dyDescent="0.2"/>
  <cols>
    <col min="1" max="4" width="9" style="1"/>
    <col min="5" max="5" width="28.5703125" style="1" customWidth="1"/>
    <col min="6" max="6" width="16.42578125" style="1" customWidth="1"/>
    <col min="7" max="7" width="16.140625" style="1" customWidth="1"/>
    <col min="8" max="16384" width="9" style="1"/>
  </cols>
  <sheetData>
    <row r="1" spans="1:7" ht="15.75" x14ac:dyDescent="0.2">
      <c r="A1" s="12" t="s">
        <v>102</v>
      </c>
      <c r="B1" s="13"/>
      <c r="C1" s="13"/>
      <c r="D1" s="13"/>
      <c r="E1" s="13"/>
      <c r="F1" s="14"/>
      <c r="G1" s="14"/>
    </row>
    <row r="2" spans="1:7" ht="6.75" customHeight="1" x14ac:dyDescent="0.2">
      <c r="A2" s="13"/>
      <c r="B2" s="13"/>
      <c r="C2" s="13"/>
      <c r="D2" s="13"/>
      <c r="E2" s="13"/>
      <c r="F2" s="14"/>
      <c r="G2" s="14"/>
    </row>
    <row r="3" spans="1:7" x14ac:dyDescent="0.2">
      <c r="A3" s="292" t="s">
        <v>403</v>
      </c>
      <c r="B3" s="292"/>
      <c r="C3" s="292"/>
      <c r="D3" s="292"/>
      <c r="E3" s="292"/>
      <c r="F3" s="292"/>
      <c r="G3" s="292"/>
    </row>
    <row r="4" spans="1:7" x14ac:dyDescent="0.2">
      <c r="A4" s="293" t="s">
        <v>1</v>
      </c>
      <c r="B4" s="293"/>
      <c r="C4" s="293"/>
      <c r="D4" s="293"/>
      <c r="E4" s="293"/>
      <c r="F4" s="293"/>
      <c r="G4" s="293"/>
    </row>
    <row r="5" spans="1:7" x14ac:dyDescent="0.2">
      <c r="A5" s="294" t="s">
        <v>21</v>
      </c>
      <c r="B5" s="294"/>
      <c r="C5" s="294"/>
      <c r="D5" s="294"/>
      <c r="E5" s="294"/>
      <c r="F5" s="294"/>
      <c r="G5" s="294"/>
    </row>
    <row r="6" spans="1:7" x14ac:dyDescent="0.2">
      <c r="A6" s="292" t="s">
        <v>413</v>
      </c>
      <c r="B6" s="292"/>
      <c r="C6" s="292"/>
      <c r="D6" s="292"/>
      <c r="E6" s="292"/>
      <c r="F6" s="292"/>
      <c r="G6" s="292"/>
    </row>
    <row r="7" spans="1:7" ht="25.5" x14ac:dyDescent="0.2">
      <c r="A7" s="352" t="s">
        <v>103</v>
      </c>
      <c r="B7" s="352"/>
      <c r="C7" s="352"/>
      <c r="D7" s="352"/>
      <c r="E7" s="352"/>
      <c r="F7" s="352"/>
      <c r="G7" s="352"/>
    </row>
    <row r="8" spans="1:7" x14ac:dyDescent="0.2">
      <c r="A8" s="14" t="s">
        <v>104</v>
      </c>
      <c r="B8" s="14"/>
      <c r="C8" s="14"/>
      <c r="D8" s="14"/>
      <c r="E8" s="14"/>
      <c r="F8" s="14"/>
      <c r="G8" s="16">
        <v>1</v>
      </c>
    </row>
    <row r="9" spans="1:7" ht="12.75" customHeight="1" x14ac:dyDescent="0.2">
      <c r="A9" s="349" t="s">
        <v>105</v>
      </c>
      <c r="B9" s="349"/>
      <c r="C9" s="349"/>
      <c r="D9" s="349"/>
      <c r="E9" s="349"/>
      <c r="F9" s="296" t="s">
        <v>25</v>
      </c>
      <c r="G9" s="296"/>
    </row>
    <row r="10" spans="1:7" x14ac:dyDescent="0.2">
      <c r="A10" s="349"/>
      <c r="B10" s="349"/>
      <c r="C10" s="349"/>
      <c r="D10" s="349"/>
      <c r="E10" s="349"/>
      <c r="F10" s="297" t="s">
        <v>26</v>
      </c>
      <c r="G10" s="297"/>
    </row>
    <row r="11" spans="1:7" x14ac:dyDescent="0.2">
      <c r="A11" s="349"/>
      <c r="B11" s="349"/>
      <c r="C11" s="349"/>
      <c r="D11" s="349"/>
      <c r="E11" s="349"/>
      <c r="F11" s="298" t="s">
        <v>27</v>
      </c>
      <c r="G11" s="37" t="s">
        <v>94</v>
      </c>
    </row>
    <row r="12" spans="1:7" x14ac:dyDescent="0.2">
      <c r="A12" s="349"/>
      <c r="B12" s="349"/>
      <c r="C12" s="349"/>
      <c r="D12" s="349"/>
      <c r="E12" s="349"/>
      <c r="F12" s="298"/>
      <c r="G12" s="15" t="s">
        <v>96</v>
      </c>
    </row>
    <row r="13" spans="1:7" x14ac:dyDescent="0.2">
      <c r="A13" s="349"/>
      <c r="B13" s="349"/>
      <c r="C13" s="349"/>
      <c r="D13" s="349"/>
      <c r="E13" s="349"/>
      <c r="F13" s="298"/>
      <c r="G13" s="15" t="s">
        <v>97</v>
      </c>
    </row>
    <row r="14" spans="1:7" x14ac:dyDescent="0.2">
      <c r="A14" s="349"/>
      <c r="B14" s="349"/>
      <c r="C14" s="349"/>
      <c r="D14" s="349"/>
      <c r="E14" s="349"/>
      <c r="F14" s="298"/>
      <c r="G14" s="66" t="s">
        <v>98</v>
      </c>
    </row>
    <row r="15" spans="1:7" x14ac:dyDescent="0.2">
      <c r="A15" s="349"/>
      <c r="B15" s="349"/>
      <c r="C15" s="349"/>
      <c r="D15" s="349"/>
      <c r="E15" s="349"/>
      <c r="F15" s="69" t="s">
        <v>29</v>
      </c>
      <c r="G15" s="70" t="s">
        <v>30</v>
      </c>
    </row>
    <row r="16" spans="1:7" ht="12.75" customHeight="1" x14ac:dyDescent="0.2">
      <c r="A16" s="353" t="s">
        <v>106</v>
      </c>
      <c r="B16" s="353"/>
      <c r="C16" s="353"/>
      <c r="D16" s="353"/>
      <c r="E16" s="353"/>
      <c r="F16" s="72">
        <f>SUM(F17:F18)</f>
        <v>0</v>
      </c>
      <c r="G16" s="73">
        <f>SUM(G17:G18)</f>
        <v>0</v>
      </c>
    </row>
    <row r="17" spans="1:7" ht="14.85" customHeight="1" x14ac:dyDescent="0.2">
      <c r="A17" s="353" t="s">
        <v>32</v>
      </c>
      <c r="B17" s="353"/>
      <c r="C17" s="353"/>
      <c r="D17" s="353"/>
      <c r="E17" s="353"/>
      <c r="F17" s="75"/>
      <c r="G17" s="76"/>
    </row>
    <row r="18" spans="1:7" x14ac:dyDescent="0.2">
      <c r="A18" s="353" t="s">
        <v>99</v>
      </c>
      <c r="B18" s="353"/>
      <c r="C18" s="353"/>
      <c r="D18" s="353"/>
      <c r="E18" s="353"/>
      <c r="F18" s="75"/>
      <c r="G18" s="76"/>
    </row>
    <row r="19" spans="1:7" x14ac:dyDescent="0.2">
      <c r="A19" s="353" t="s">
        <v>107</v>
      </c>
      <c r="B19" s="353"/>
      <c r="C19" s="353"/>
      <c r="D19" s="353"/>
      <c r="E19" s="353"/>
      <c r="F19" s="77">
        <f>SUM(F20:F22)</f>
        <v>0</v>
      </c>
      <c r="G19" s="78">
        <f>SUM(G20:G22)</f>
        <v>0</v>
      </c>
    </row>
    <row r="20" spans="1:7" x14ac:dyDescent="0.2">
      <c r="A20" s="353" t="s">
        <v>36</v>
      </c>
      <c r="B20" s="353"/>
      <c r="C20" s="353"/>
      <c r="D20" s="353"/>
      <c r="E20" s="353"/>
      <c r="F20" s="75"/>
      <c r="G20" s="76"/>
    </row>
    <row r="21" spans="1:7" ht="12.75" customHeight="1" x14ac:dyDescent="0.2">
      <c r="A21" s="353" t="s">
        <v>37</v>
      </c>
      <c r="B21" s="353"/>
      <c r="C21" s="353"/>
      <c r="D21" s="353"/>
      <c r="E21" s="353"/>
      <c r="F21" s="75"/>
      <c r="G21" s="76"/>
    </row>
    <row r="22" spans="1:7" ht="14.85" customHeight="1" x14ac:dyDescent="0.2">
      <c r="A22" s="354" t="s">
        <v>38</v>
      </c>
      <c r="B22" s="354"/>
      <c r="C22" s="354"/>
      <c r="D22" s="354"/>
      <c r="E22" s="354"/>
      <c r="F22" s="81"/>
      <c r="G22" s="82"/>
    </row>
    <row r="23" spans="1:7" x14ac:dyDescent="0.2">
      <c r="A23" s="355" t="s">
        <v>108</v>
      </c>
      <c r="B23" s="355"/>
      <c r="C23" s="355"/>
      <c r="D23" s="355"/>
      <c r="E23" s="355"/>
      <c r="F23" s="83">
        <f>F16-F19</f>
        <v>0</v>
      </c>
      <c r="G23" s="84">
        <f>G16-G19</f>
        <v>0</v>
      </c>
    </row>
    <row r="24" spans="1:7" x14ac:dyDescent="0.2">
      <c r="A24" s="355" t="s">
        <v>109</v>
      </c>
      <c r="B24" s="355"/>
      <c r="C24" s="355"/>
      <c r="D24" s="355"/>
      <c r="E24" s="355"/>
      <c r="F24" s="89"/>
      <c r="G24" s="90"/>
    </row>
    <row r="25" spans="1:7" x14ac:dyDescent="0.2">
      <c r="A25" s="355" t="s">
        <v>110</v>
      </c>
      <c r="B25" s="355"/>
      <c r="C25" s="355"/>
      <c r="D25" s="355"/>
      <c r="E25" s="355"/>
      <c r="F25" s="313">
        <f>F23+G23</f>
        <v>0</v>
      </c>
      <c r="G25" s="313"/>
    </row>
    <row r="26" spans="1:7" x14ac:dyDescent="0.2">
      <c r="A26" s="353" t="s">
        <v>111</v>
      </c>
      <c r="B26" s="353"/>
      <c r="C26" s="353"/>
      <c r="D26" s="353"/>
      <c r="E26" s="353"/>
      <c r="F26" s="313">
        <f>F24+G24</f>
        <v>0</v>
      </c>
      <c r="G26" s="313"/>
    </row>
    <row r="27" spans="1:7" x14ac:dyDescent="0.2">
      <c r="A27" s="355" t="s">
        <v>112</v>
      </c>
      <c r="B27" s="355"/>
      <c r="C27" s="355"/>
      <c r="D27" s="355"/>
      <c r="E27" s="355"/>
      <c r="F27" s="313">
        <f>F25+F26</f>
        <v>0</v>
      </c>
      <c r="G27" s="313"/>
    </row>
    <row r="28" spans="1:7" ht="6.75" customHeight="1" x14ac:dyDescent="0.2">
      <c r="A28" s="314"/>
      <c r="B28" s="314"/>
      <c r="C28" s="314"/>
      <c r="D28" s="314"/>
      <c r="E28" s="314"/>
      <c r="F28" s="314"/>
      <c r="G28" s="314"/>
    </row>
    <row r="29" spans="1:7" ht="42" x14ac:dyDescent="0.2">
      <c r="A29" s="295" t="s">
        <v>113</v>
      </c>
      <c r="B29" s="295"/>
      <c r="C29" s="295"/>
      <c r="D29" s="295"/>
      <c r="E29" s="295"/>
      <c r="F29" s="91" t="s">
        <v>114</v>
      </c>
      <c r="G29" s="91" t="s">
        <v>115</v>
      </c>
    </row>
    <row r="30" spans="1:7" s="92" customFormat="1" x14ac:dyDescent="0.2">
      <c r="A30" s="356" t="s">
        <v>116</v>
      </c>
      <c r="B30" s="356"/>
      <c r="C30" s="356"/>
      <c r="D30" s="356"/>
      <c r="E30" s="356"/>
      <c r="F30" s="87"/>
      <c r="G30" s="87"/>
    </row>
    <row r="31" spans="1:7" s="92" customFormat="1" x14ac:dyDescent="0.2">
      <c r="A31" s="356" t="s">
        <v>117</v>
      </c>
      <c r="B31" s="356"/>
      <c r="C31" s="356"/>
      <c r="D31" s="356"/>
      <c r="E31" s="356"/>
      <c r="F31" s="87"/>
      <c r="G31" s="87"/>
    </row>
    <row r="32" spans="1:7" s="92" customFormat="1" hidden="1" x14ac:dyDescent="0.2">
      <c r="A32" s="356" t="s">
        <v>118</v>
      </c>
      <c r="B32" s="356"/>
      <c r="C32" s="356"/>
      <c r="D32" s="356"/>
      <c r="E32" s="356"/>
      <c r="F32" s="87"/>
      <c r="G32" s="87"/>
    </row>
    <row r="33" spans="1:7" s="92" customFormat="1" hidden="1" x14ac:dyDescent="0.2">
      <c r="A33" s="356" t="s">
        <v>119</v>
      </c>
      <c r="B33" s="356"/>
      <c r="C33" s="356"/>
      <c r="D33" s="356"/>
      <c r="E33" s="356"/>
      <c r="F33" s="87"/>
      <c r="G33" s="87"/>
    </row>
    <row r="34" spans="1:7" s="92" customFormat="1" hidden="1" x14ac:dyDescent="0.2">
      <c r="A34" s="356" t="s">
        <v>120</v>
      </c>
      <c r="B34" s="356"/>
      <c r="C34" s="356"/>
      <c r="D34" s="356"/>
      <c r="E34" s="356"/>
      <c r="F34" s="87"/>
      <c r="G34" s="87"/>
    </row>
    <row r="35" spans="1:7" s="92" customFormat="1" hidden="1" x14ac:dyDescent="0.2">
      <c r="A35" s="356" t="s">
        <v>121</v>
      </c>
      <c r="B35" s="356"/>
      <c r="C35" s="356"/>
      <c r="D35" s="356"/>
      <c r="E35" s="356"/>
      <c r="F35" s="87"/>
      <c r="G35" s="87"/>
    </row>
    <row r="36" spans="1:7" s="92" customFormat="1" hidden="1" x14ac:dyDescent="0.2">
      <c r="A36" s="356" t="s">
        <v>122</v>
      </c>
      <c r="B36" s="356"/>
      <c r="C36" s="356"/>
      <c r="D36" s="356"/>
      <c r="E36" s="356"/>
      <c r="F36" s="87"/>
      <c r="G36" s="87"/>
    </row>
    <row r="37" spans="1:7" s="92" customFormat="1" hidden="1" x14ac:dyDescent="0.2">
      <c r="A37" s="356" t="s">
        <v>123</v>
      </c>
      <c r="B37" s="356"/>
      <c r="C37" s="356"/>
      <c r="D37" s="356"/>
      <c r="E37" s="356"/>
      <c r="F37" s="87"/>
      <c r="G37" s="87"/>
    </row>
    <row r="38" spans="1:7" s="92" customFormat="1" hidden="1" x14ac:dyDescent="0.2">
      <c r="A38" s="356" t="s">
        <v>124</v>
      </c>
      <c r="B38" s="356"/>
      <c r="C38" s="356"/>
      <c r="D38" s="356"/>
      <c r="E38" s="356"/>
      <c r="F38" s="87"/>
      <c r="G38" s="87"/>
    </row>
    <row r="39" spans="1:7" s="92" customFormat="1" hidden="1" x14ac:dyDescent="0.2">
      <c r="A39" s="356" t="s">
        <v>125</v>
      </c>
      <c r="B39" s="356"/>
      <c r="C39" s="356"/>
      <c r="D39" s="356"/>
      <c r="E39" s="356"/>
      <c r="F39" s="87"/>
      <c r="G39" s="87"/>
    </row>
    <row r="40" spans="1:7" s="92" customFormat="1" hidden="1" x14ac:dyDescent="0.2">
      <c r="A40" s="356" t="s">
        <v>126</v>
      </c>
      <c r="B40" s="356"/>
      <c r="C40" s="356"/>
      <c r="D40" s="356"/>
      <c r="E40" s="356"/>
      <c r="F40" s="87"/>
      <c r="G40" s="87"/>
    </row>
    <row r="41" spans="1:7" s="92" customFormat="1" hidden="1" x14ac:dyDescent="0.2">
      <c r="A41" s="356" t="s">
        <v>127</v>
      </c>
      <c r="B41" s="356"/>
      <c r="C41" s="356"/>
      <c r="D41" s="356"/>
      <c r="E41" s="356"/>
      <c r="F41" s="87"/>
      <c r="G41" s="87"/>
    </row>
    <row r="42" spans="1:7" s="92" customFormat="1" hidden="1" x14ac:dyDescent="0.2">
      <c r="A42" s="356" t="s">
        <v>128</v>
      </c>
      <c r="B42" s="356"/>
      <c r="C42" s="356"/>
      <c r="D42" s="356"/>
      <c r="E42" s="356"/>
      <c r="F42" s="87"/>
      <c r="G42" s="87"/>
    </row>
    <row r="43" spans="1:7" s="92" customFormat="1" hidden="1" x14ac:dyDescent="0.2">
      <c r="A43" s="356" t="s">
        <v>129</v>
      </c>
      <c r="B43" s="356"/>
      <c r="C43" s="356"/>
      <c r="D43" s="356"/>
      <c r="E43" s="356"/>
      <c r="F43" s="87"/>
      <c r="G43" s="87"/>
    </row>
    <row r="44" spans="1:7" s="92" customFormat="1" hidden="1" x14ac:dyDescent="0.2">
      <c r="A44" s="356" t="s">
        <v>130</v>
      </c>
      <c r="B44" s="356"/>
      <c r="C44" s="356"/>
      <c r="D44" s="356"/>
      <c r="E44" s="356"/>
      <c r="F44" s="87"/>
      <c r="G44" s="87"/>
    </row>
    <row r="45" spans="1:7" s="92" customFormat="1" hidden="1" x14ac:dyDescent="0.2">
      <c r="A45" s="356" t="s">
        <v>131</v>
      </c>
      <c r="B45" s="356"/>
      <c r="C45" s="356"/>
      <c r="D45" s="356"/>
      <c r="E45" s="356"/>
      <c r="F45" s="87"/>
      <c r="G45" s="87"/>
    </row>
    <row r="46" spans="1:7" s="92" customFormat="1" hidden="1" x14ac:dyDescent="0.2">
      <c r="A46" s="356" t="s">
        <v>132</v>
      </c>
      <c r="B46" s="356"/>
      <c r="C46" s="356"/>
      <c r="D46" s="356"/>
      <c r="E46" s="356"/>
      <c r="F46" s="87"/>
      <c r="G46" s="87"/>
    </row>
    <row r="47" spans="1:7" s="92" customFormat="1" hidden="1" x14ac:dyDescent="0.2">
      <c r="A47" s="356" t="s">
        <v>133</v>
      </c>
      <c r="B47" s="356"/>
      <c r="C47" s="356"/>
      <c r="D47" s="356"/>
      <c r="E47" s="356"/>
      <c r="F47" s="87"/>
      <c r="G47" s="87"/>
    </row>
    <row r="48" spans="1:7" s="92" customFormat="1" hidden="1" x14ac:dyDescent="0.2">
      <c r="A48" s="356" t="s">
        <v>134</v>
      </c>
      <c r="B48" s="356"/>
      <c r="C48" s="356"/>
      <c r="D48" s="356"/>
      <c r="E48" s="356"/>
      <c r="F48" s="87"/>
      <c r="G48" s="87"/>
    </row>
    <row r="49" spans="1:7" s="92" customFormat="1" hidden="1" x14ac:dyDescent="0.2">
      <c r="A49" s="356" t="s">
        <v>135</v>
      </c>
      <c r="B49" s="356"/>
      <c r="C49" s="356"/>
      <c r="D49" s="356"/>
      <c r="E49" s="356"/>
      <c r="F49" s="87"/>
      <c r="G49" s="87"/>
    </row>
    <row r="50" spans="1:7" s="92" customFormat="1" hidden="1" x14ac:dyDescent="0.2">
      <c r="A50" s="356" t="s">
        <v>136</v>
      </c>
      <c r="B50" s="356"/>
      <c r="C50" s="356"/>
      <c r="D50" s="356"/>
      <c r="E50" s="356"/>
      <c r="F50" s="87"/>
      <c r="G50" s="87"/>
    </row>
    <row r="51" spans="1:7" s="92" customFormat="1" hidden="1" x14ac:dyDescent="0.2">
      <c r="A51" s="356" t="s">
        <v>137</v>
      </c>
      <c r="B51" s="356"/>
      <c r="C51" s="356"/>
      <c r="D51" s="356"/>
      <c r="E51" s="356"/>
      <c r="F51" s="87"/>
      <c r="G51" s="87"/>
    </row>
    <row r="52" spans="1:7" s="92" customFormat="1" hidden="1" x14ac:dyDescent="0.2">
      <c r="A52" s="356" t="s">
        <v>138</v>
      </c>
      <c r="B52" s="356"/>
      <c r="C52" s="356"/>
      <c r="D52" s="356"/>
      <c r="E52" s="356"/>
      <c r="F52" s="87"/>
      <c r="G52" s="87"/>
    </row>
    <row r="53" spans="1:7" s="92" customFormat="1" x14ac:dyDescent="0.2">
      <c r="A53" s="356" t="s">
        <v>139</v>
      </c>
      <c r="B53" s="356"/>
      <c r="C53" s="356"/>
      <c r="D53" s="356"/>
      <c r="E53" s="356"/>
      <c r="F53" s="87"/>
      <c r="G53" s="87"/>
    </row>
    <row r="54" spans="1:7" x14ac:dyDescent="0.2">
      <c r="A54" s="355" t="s">
        <v>76</v>
      </c>
      <c r="B54" s="355"/>
      <c r="C54" s="355"/>
      <c r="D54" s="355"/>
      <c r="E54" s="355"/>
      <c r="F54" s="93">
        <f>SUM(F30:F53)</f>
        <v>0</v>
      </c>
      <c r="G54" s="93">
        <f>SUM(G30:G53)</f>
        <v>0</v>
      </c>
    </row>
    <row r="55" spans="1:7" x14ac:dyDescent="0.2">
      <c r="A55" s="27" t="s">
        <v>49</v>
      </c>
      <c r="B55" s="27"/>
      <c r="C55" s="27"/>
      <c r="D55" s="27"/>
      <c r="E55" s="27"/>
      <c r="F55" s="27"/>
      <c r="G55" s="27"/>
    </row>
    <row r="56" spans="1:7" x14ac:dyDescent="0.2">
      <c r="A56" s="71" t="s">
        <v>85</v>
      </c>
      <c r="B56" s="71"/>
      <c r="C56" s="71"/>
      <c r="D56" s="71"/>
      <c r="E56" s="71"/>
      <c r="F56" s="71"/>
      <c r="G56" s="71"/>
    </row>
    <row r="57" spans="1:7" x14ac:dyDescent="0.2">
      <c r="A57" s="14" t="s">
        <v>86</v>
      </c>
      <c r="B57" s="14"/>
      <c r="C57" s="14"/>
      <c r="D57" s="14"/>
      <c r="E57" s="14"/>
      <c r="F57" s="14"/>
      <c r="G57" s="14"/>
    </row>
    <row r="58" spans="1:7" x14ac:dyDescent="0.2">
      <c r="A58" s="14" t="s">
        <v>87</v>
      </c>
      <c r="B58" s="14"/>
      <c r="C58" s="14"/>
      <c r="D58" s="14"/>
      <c r="E58" s="14"/>
      <c r="F58" s="14"/>
      <c r="G58" s="14"/>
    </row>
    <row r="59" spans="1:7" x14ac:dyDescent="0.2">
      <c r="A59" s="14" t="s">
        <v>51</v>
      </c>
      <c r="B59" s="14"/>
      <c r="C59" s="14"/>
      <c r="D59" s="14"/>
      <c r="E59" s="14"/>
      <c r="F59" s="14"/>
      <c r="G59" s="14"/>
    </row>
    <row r="60" spans="1:7" x14ac:dyDescent="0.2">
      <c r="A60" s="14" t="s">
        <v>88</v>
      </c>
      <c r="B60" s="14"/>
      <c r="C60" s="14"/>
      <c r="D60" s="14"/>
      <c r="E60" s="14"/>
      <c r="F60" s="14"/>
      <c r="G60" s="14"/>
    </row>
    <row r="61" spans="1:7" x14ac:dyDescent="0.2">
      <c r="A61" s="14" t="s">
        <v>101</v>
      </c>
      <c r="B61" s="14"/>
      <c r="C61" s="14"/>
      <c r="D61" s="14"/>
      <c r="E61" s="14"/>
      <c r="F61" s="14"/>
      <c r="G61" s="14"/>
    </row>
  </sheetData>
  <sheetProtection password="DA51" sheet="1" objects="1" scenarios="1" formatColumns="0" formatRows="0" selectLockedCells="1"/>
  <mergeCells count="51">
    <mergeCell ref="A50:E50"/>
    <mergeCell ref="A51:E51"/>
    <mergeCell ref="A52:E52"/>
    <mergeCell ref="A53:E53"/>
    <mergeCell ref="A54:E54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7:E27"/>
    <mergeCell ref="F27:G27"/>
    <mergeCell ref="A28:G28"/>
    <mergeCell ref="A29:E29"/>
    <mergeCell ref="A30:E30"/>
    <mergeCell ref="A31:E31"/>
    <mergeCell ref="A22:E22"/>
    <mergeCell ref="A23:E23"/>
    <mergeCell ref="A24:E24"/>
    <mergeCell ref="A25:E25"/>
    <mergeCell ref="F25:G25"/>
    <mergeCell ref="A26:E26"/>
    <mergeCell ref="F26:G26"/>
    <mergeCell ref="A16:E16"/>
    <mergeCell ref="A17:E17"/>
    <mergeCell ref="A18:E18"/>
    <mergeCell ref="A19:E19"/>
    <mergeCell ref="A20:E20"/>
    <mergeCell ref="A21:E21"/>
    <mergeCell ref="A3:G3"/>
    <mergeCell ref="A4:G4"/>
    <mergeCell ref="A5:G5"/>
    <mergeCell ref="A6:G6"/>
    <mergeCell ref="A7:G7"/>
    <mergeCell ref="A9:E15"/>
    <mergeCell ref="F9:G9"/>
    <mergeCell ref="F10:G10"/>
    <mergeCell ref="F11:F1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opLeftCell="A7" zoomScale="110" zoomScaleNormal="110" workbookViewId="0">
      <selection activeCell="A7" sqref="A7:M7"/>
    </sheetView>
  </sheetViews>
  <sheetFormatPr defaultRowHeight="11.25" customHeight="1" x14ac:dyDescent="0.2"/>
  <cols>
    <col min="1" max="1" width="57.140625" style="94" customWidth="1"/>
    <col min="2" max="2" width="7.42578125" style="94" customWidth="1"/>
    <col min="3" max="3" width="7.7109375" style="94" customWidth="1"/>
    <col min="4" max="7" width="7.42578125" style="94" customWidth="1"/>
    <col min="8" max="10" width="7.42578125" style="95" customWidth="1"/>
    <col min="11" max="11" width="7.42578125" style="94" customWidth="1"/>
    <col min="12" max="12" width="7.42578125" style="96" customWidth="1"/>
    <col min="13" max="13" width="7.42578125" style="94" customWidth="1"/>
    <col min="14" max="16384" width="9.140625" style="94"/>
  </cols>
  <sheetData>
    <row r="1" spans="1:13" s="14" customFormat="1" ht="15.75" customHeight="1" x14ac:dyDescent="0.2">
      <c r="A1" s="12" t="s">
        <v>140</v>
      </c>
      <c r="K1" s="71"/>
    </row>
    <row r="2" spans="1:13" s="14" customFormat="1" ht="6" customHeight="1" x14ac:dyDescent="0.2">
      <c r="A2" s="1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3" spans="1:13" ht="11.25" customHeight="1" x14ac:dyDescent="0.2">
      <c r="A3" s="357" t="s">
        <v>403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3" ht="11.25" customHeight="1" x14ac:dyDescent="0.2">
      <c r="A4" s="358" t="s">
        <v>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3" ht="11.25" customHeight="1" x14ac:dyDescent="0.2">
      <c r="A5" s="359" t="s">
        <v>141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3" ht="11.25" customHeight="1" x14ac:dyDescent="0.2">
      <c r="A6" s="358" t="s">
        <v>22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</row>
    <row r="7" spans="1:13" ht="11.25" customHeight="1" x14ac:dyDescent="0.2">
      <c r="A7" s="357" t="s">
        <v>415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</row>
    <row r="8" spans="1:13" ht="6" customHeight="1" x14ac:dyDescent="0.2">
      <c r="A8" s="9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</row>
    <row r="9" spans="1:13" ht="11.25" customHeight="1" x14ac:dyDescent="0.2">
      <c r="A9" s="94" t="s">
        <v>142</v>
      </c>
      <c r="B9" s="360"/>
      <c r="C9" s="360"/>
      <c r="D9" s="360"/>
      <c r="E9" s="360"/>
      <c r="F9" s="360"/>
      <c r="G9" s="360"/>
      <c r="H9" s="360"/>
      <c r="I9" s="360"/>
      <c r="J9" s="16">
        <v>1</v>
      </c>
      <c r="K9" s="361"/>
      <c r="L9" s="361"/>
      <c r="M9" s="361"/>
    </row>
    <row r="10" spans="1:13" ht="11.25" customHeight="1" x14ac:dyDescent="0.2">
      <c r="A10" s="362" t="s">
        <v>143</v>
      </c>
      <c r="B10" s="363" t="s">
        <v>144</v>
      </c>
      <c r="C10" s="363"/>
      <c r="D10" s="363"/>
      <c r="E10" s="364" t="s">
        <v>401</v>
      </c>
      <c r="F10" s="364"/>
      <c r="G10" s="364"/>
      <c r="H10" s="364"/>
      <c r="I10" s="364"/>
      <c r="J10" s="364"/>
      <c r="K10" s="361"/>
      <c r="L10" s="361"/>
      <c r="M10" s="361"/>
    </row>
    <row r="11" spans="1:13" ht="11.25" customHeight="1" x14ac:dyDescent="0.2">
      <c r="A11" s="362"/>
      <c r="B11" s="365" t="s">
        <v>146</v>
      </c>
      <c r="C11" s="365"/>
      <c r="D11" s="365"/>
      <c r="E11" s="366" t="s">
        <v>147</v>
      </c>
      <c r="F11" s="366"/>
      <c r="G11" s="366"/>
      <c r="H11" s="367" t="s">
        <v>148</v>
      </c>
      <c r="I11" s="367"/>
      <c r="J11" s="367"/>
      <c r="K11" s="368"/>
      <c r="L11" s="368"/>
      <c r="M11" s="368"/>
    </row>
    <row r="12" spans="1:13" s="99" customFormat="1" ht="11.25" customHeight="1" x14ac:dyDescent="0.2">
      <c r="A12" s="96" t="s">
        <v>149</v>
      </c>
      <c r="B12" s="369">
        <f>SUM(B13:B14,B17:B18)</f>
        <v>0</v>
      </c>
      <c r="C12" s="369"/>
      <c r="D12" s="369"/>
      <c r="E12" s="369">
        <f>SUM(E13:E14,E17:E18)</f>
        <v>0</v>
      </c>
      <c r="F12" s="369"/>
      <c r="G12" s="369"/>
      <c r="H12" s="369">
        <f>SUM(H13:H14,H17:H18)</f>
        <v>0</v>
      </c>
      <c r="I12" s="369"/>
      <c r="J12" s="369"/>
      <c r="K12" s="361"/>
      <c r="L12" s="361"/>
      <c r="M12" s="361"/>
    </row>
    <row r="13" spans="1:13" ht="11.25" customHeight="1" x14ac:dyDescent="0.2">
      <c r="A13" s="96" t="s">
        <v>150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61"/>
      <c r="L13" s="361"/>
      <c r="M13" s="361"/>
    </row>
    <row r="14" spans="1:13" ht="11.25" customHeight="1" x14ac:dyDescent="0.2">
      <c r="A14" s="96" t="s">
        <v>151</v>
      </c>
      <c r="B14" s="369">
        <f>SUM(B15:B16)</f>
        <v>0</v>
      </c>
      <c r="C14" s="369"/>
      <c r="D14" s="369"/>
      <c r="E14" s="369">
        <f>SUM(E15:E16)</f>
        <v>0</v>
      </c>
      <c r="F14" s="369"/>
      <c r="G14" s="369"/>
      <c r="H14" s="369">
        <f>SUM(H15:H16)</f>
        <v>0</v>
      </c>
      <c r="I14" s="369"/>
      <c r="J14" s="369"/>
      <c r="K14" s="361"/>
      <c r="L14" s="361"/>
      <c r="M14" s="361"/>
    </row>
    <row r="15" spans="1:13" ht="11.25" customHeight="1" x14ac:dyDescent="0.2">
      <c r="A15" s="101" t="s">
        <v>152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61"/>
      <c r="L15" s="361"/>
      <c r="M15" s="361"/>
    </row>
    <row r="16" spans="1:13" ht="11.25" customHeight="1" x14ac:dyDescent="0.2">
      <c r="A16" s="101" t="s">
        <v>153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61"/>
      <c r="L16" s="361"/>
      <c r="M16" s="361"/>
    </row>
    <row r="17" spans="1:14" ht="11.25" customHeight="1" x14ac:dyDescent="0.2">
      <c r="A17" s="96" t="s">
        <v>154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61"/>
      <c r="L17" s="361"/>
      <c r="M17" s="361"/>
    </row>
    <row r="18" spans="1:14" ht="11.25" customHeight="1" x14ac:dyDescent="0.2">
      <c r="A18" s="96" t="s">
        <v>155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61"/>
      <c r="L18" s="361"/>
      <c r="M18" s="361"/>
    </row>
    <row r="19" spans="1:14" ht="11.25" customHeight="1" x14ac:dyDescent="0.2">
      <c r="A19" s="96" t="s">
        <v>156</v>
      </c>
      <c r="B19" s="369">
        <f>IF(SUM(B20:B22)&lt;0,0,SUM(B20:B22))</f>
        <v>0</v>
      </c>
      <c r="C19" s="369"/>
      <c r="D19" s="369"/>
      <c r="E19" s="369">
        <f>IF(SUM(E20:E22)&lt;0,0,SUM(E20:E22))</f>
        <v>0</v>
      </c>
      <c r="F19" s="369"/>
      <c r="G19" s="369"/>
      <c r="H19" s="369">
        <f>IF(SUM(H20:H22)&lt;0,0,SUM(H20:H22))</f>
        <v>0</v>
      </c>
      <c r="I19" s="369"/>
      <c r="J19" s="369"/>
      <c r="K19" s="361"/>
      <c r="L19" s="361"/>
      <c r="M19" s="361"/>
    </row>
    <row r="20" spans="1:14" ht="11.25" customHeight="1" x14ac:dyDescent="0.2">
      <c r="A20" s="96" t="s">
        <v>157</v>
      </c>
      <c r="B20" s="370">
        <v>737487.17</v>
      </c>
      <c r="C20" s="370"/>
      <c r="D20" s="370"/>
      <c r="E20" s="370">
        <v>2927200.42</v>
      </c>
      <c r="F20" s="370"/>
      <c r="G20" s="370"/>
      <c r="H20" s="370"/>
      <c r="I20" s="370"/>
      <c r="J20" s="370"/>
      <c r="K20" s="361"/>
      <c r="L20" s="361"/>
      <c r="M20" s="361"/>
    </row>
    <row r="21" spans="1:14" ht="11.25" customHeight="1" x14ac:dyDescent="0.2">
      <c r="A21" s="96" t="s">
        <v>158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61"/>
      <c r="L21" s="361"/>
      <c r="M21" s="361"/>
    </row>
    <row r="22" spans="1:14" ht="11.25" customHeight="1" x14ac:dyDescent="0.2">
      <c r="A22" s="96" t="s">
        <v>159</v>
      </c>
      <c r="B22" s="370">
        <v>-8255597.6399999997</v>
      </c>
      <c r="C22" s="370"/>
      <c r="D22" s="370"/>
      <c r="E22" s="370">
        <v>-14033542.859999999</v>
      </c>
      <c r="F22" s="370"/>
      <c r="G22" s="370"/>
      <c r="H22" s="370"/>
      <c r="I22" s="370"/>
      <c r="J22" s="370"/>
      <c r="K22" s="361"/>
      <c r="L22" s="361"/>
      <c r="M22" s="361"/>
    </row>
    <row r="23" spans="1:14" ht="11.25" customHeight="1" x14ac:dyDescent="0.2">
      <c r="A23" s="102" t="s">
        <v>160</v>
      </c>
      <c r="B23" s="371">
        <f>+B12-B19</f>
        <v>0</v>
      </c>
      <c r="C23" s="371"/>
      <c r="D23" s="371"/>
      <c r="E23" s="371">
        <f>+E12-E19</f>
        <v>0</v>
      </c>
      <c r="F23" s="371"/>
      <c r="G23" s="371"/>
      <c r="H23" s="372">
        <f>+H12-H19</f>
        <v>0</v>
      </c>
      <c r="I23" s="372"/>
      <c r="J23" s="372"/>
      <c r="K23" s="361"/>
      <c r="L23" s="361"/>
      <c r="M23" s="361"/>
    </row>
    <row r="24" spans="1:14" ht="11.25" customHeight="1" x14ac:dyDescent="0.2">
      <c r="A24" s="103" t="s">
        <v>161</v>
      </c>
      <c r="B24" s="373">
        <v>17820642.460000001</v>
      </c>
      <c r="C24" s="373"/>
      <c r="D24" s="373"/>
      <c r="E24" s="373">
        <v>19273146.859999999</v>
      </c>
      <c r="F24" s="373"/>
      <c r="G24" s="373"/>
      <c r="H24" s="374">
        <v>16821869.280000001</v>
      </c>
      <c r="I24" s="374"/>
      <c r="J24" s="374"/>
      <c r="K24" s="361"/>
      <c r="L24" s="361"/>
      <c r="M24" s="361"/>
    </row>
    <row r="25" spans="1:14" ht="11.25" customHeight="1" x14ac:dyDescent="0.2">
      <c r="A25" s="104" t="s">
        <v>162</v>
      </c>
      <c r="B25" s="375">
        <f>IF(B$24="",0,IF(B$24=0,0,B12/B$24))</f>
        <v>0</v>
      </c>
      <c r="C25" s="375"/>
      <c r="D25" s="375"/>
      <c r="E25" s="375">
        <f>IF(E$24="",0,IF(E$24=0,0,E12/E$24))</f>
        <v>0</v>
      </c>
      <c r="F25" s="375"/>
      <c r="G25" s="375"/>
      <c r="H25" s="316">
        <f>IF(H$24="",0,IF(H$24=0,0,H12/H$24))</f>
        <v>0</v>
      </c>
      <c r="I25" s="316"/>
      <c r="J25" s="316"/>
      <c r="K25" s="376"/>
      <c r="L25" s="376"/>
      <c r="M25" s="376"/>
    </row>
    <row r="26" spans="1:14" ht="11.25" customHeight="1" x14ac:dyDescent="0.2">
      <c r="A26" s="104" t="s">
        <v>163</v>
      </c>
      <c r="B26" s="375">
        <f>IF(B$24="",0,IF(B$24=0,0,B23/B$24))</f>
        <v>0</v>
      </c>
      <c r="C26" s="375"/>
      <c r="D26" s="375"/>
      <c r="E26" s="375">
        <f>IF(E$24="",0,IF(E$24=0,0,E23/E$24))</f>
        <v>0</v>
      </c>
      <c r="F26" s="375"/>
      <c r="G26" s="375"/>
      <c r="H26" s="316">
        <f>IF(H$24="",0,IF(H$24=0,0,H23/H$24))</f>
        <v>0</v>
      </c>
      <c r="I26" s="316"/>
      <c r="J26" s="316"/>
      <c r="K26" s="376"/>
      <c r="L26" s="376"/>
      <c r="M26" s="376"/>
    </row>
    <row r="27" spans="1:14" ht="11.25" customHeight="1" x14ac:dyDescent="0.2">
      <c r="A27" s="105" t="s">
        <v>164</v>
      </c>
      <c r="B27" s="371">
        <f>+B24*1.2</f>
        <v>21384770.952</v>
      </c>
      <c r="C27" s="371"/>
      <c r="D27" s="371"/>
      <c r="E27" s="371">
        <f>+E24*1.2</f>
        <v>23127776.231999997</v>
      </c>
      <c r="F27" s="371"/>
      <c r="G27" s="371"/>
      <c r="H27" s="372">
        <f>+H24*1.2</f>
        <v>20186243.136</v>
      </c>
      <c r="I27" s="372"/>
      <c r="J27" s="372"/>
      <c r="K27" s="361"/>
      <c r="L27" s="361"/>
      <c r="M27" s="361"/>
    </row>
    <row r="28" spans="1:14" ht="11.25" customHeight="1" x14ac:dyDescent="0.2">
      <c r="A28" s="105" t="s">
        <v>165</v>
      </c>
      <c r="B28" s="371">
        <f>+B27*0.9</f>
        <v>19246293.856800001</v>
      </c>
      <c r="C28" s="371"/>
      <c r="D28" s="371"/>
      <c r="E28" s="371">
        <f>+E27*0.9</f>
        <v>20814998.608799998</v>
      </c>
      <c r="F28" s="371"/>
      <c r="G28" s="371"/>
      <c r="H28" s="372">
        <f>+H27*0.9</f>
        <v>18167618.8224</v>
      </c>
      <c r="I28" s="372"/>
      <c r="J28" s="372"/>
      <c r="K28" s="361"/>
      <c r="L28" s="361"/>
      <c r="M28" s="361"/>
    </row>
    <row r="29" spans="1:14" ht="6" customHeight="1" x14ac:dyDescent="0.2">
      <c r="A29" s="103"/>
      <c r="B29" s="314"/>
      <c r="C29" s="314"/>
      <c r="D29" s="314"/>
      <c r="E29" s="314"/>
      <c r="F29" s="314"/>
      <c r="G29" s="314"/>
      <c r="H29" s="314"/>
      <c r="I29" s="314"/>
      <c r="J29" s="314"/>
      <c r="K29" s="361"/>
      <c r="L29" s="361"/>
      <c r="M29" s="361"/>
    </row>
    <row r="30" spans="1:14" ht="11.25" customHeight="1" x14ac:dyDescent="0.2">
      <c r="A30" s="362" t="s">
        <v>166</v>
      </c>
      <c r="B30" s="363" t="s">
        <v>144</v>
      </c>
      <c r="C30" s="363"/>
      <c r="D30" s="363"/>
      <c r="E30" s="364" t="s">
        <v>145</v>
      </c>
      <c r="F30" s="364"/>
      <c r="G30" s="364"/>
      <c r="H30" s="364"/>
      <c r="I30" s="364"/>
      <c r="J30" s="364"/>
      <c r="K30" s="361"/>
      <c r="L30" s="361"/>
      <c r="M30" s="361"/>
    </row>
    <row r="31" spans="1:14" ht="11.25" customHeight="1" x14ac:dyDescent="0.2">
      <c r="A31" s="362"/>
      <c r="B31" s="365" t="s">
        <v>146</v>
      </c>
      <c r="C31" s="365"/>
      <c r="D31" s="365"/>
      <c r="E31" s="366" t="s">
        <v>147</v>
      </c>
      <c r="F31" s="366"/>
      <c r="G31" s="366"/>
      <c r="H31" s="367" t="s">
        <v>148</v>
      </c>
      <c r="I31" s="367"/>
      <c r="J31" s="367"/>
      <c r="K31" s="368"/>
      <c r="L31" s="368"/>
      <c r="M31" s="368"/>
    </row>
    <row r="32" spans="1:14" ht="11.25" customHeight="1" x14ac:dyDescent="0.2">
      <c r="A32" s="94" t="s">
        <v>167</v>
      </c>
      <c r="B32" s="369">
        <f>+B33+B34+B41+B44</f>
        <v>0</v>
      </c>
      <c r="C32" s="369"/>
      <c r="D32" s="369"/>
      <c r="E32" s="369">
        <f>+E33+E34+E41+E44</f>
        <v>0</v>
      </c>
      <c r="F32" s="369"/>
      <c r="G32" s="369"/>
      <c r="H32" s="369">
        <f>+H33+H34+H41+H44</f>
        <v>0</v>
      </c>
      <c r="I32" s="369"/>
      <c r="J32" s="369"/>
      <c r="K32" s="361"/>
      <c r="L32" s="361"/>
      <c r="M32" s="361"/>
      <c r="N32" s="96"/>
    </row>
    <row r="33" spans="1:14" ht="11.25" customHeight="1" x14ac:dyDescent="0.2">
      <c r="A33" s="106" t="s">
        <v>168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61"/>
      <c r="L33" s="361"/>
      <c r="M33" s="361"/>
      <c r="N33" s="96"/>
    </row>
    <row r="34" spans="1:14" ht="11.25" customHeight="1" x14ac:dyDescent="0.2">
      <c r="A34" s="94" t="s">
        <v>169</v>
      </c>
      <c r="B34" s="369">
        <f>SUM(B35:B36,B39:B40)</f>
        <v>0</v>
      </c>
      <c r="C34" s="369"/>
      <c r="D34" s="369"/>
      <c r="E34" s="369">
        <f>SUM(E35:E36,E39:E40)</f>
        <v>0</v>
      </c>
      <c r="F34" s="369"/>
      <c r="G34" s="369"/>
      <c r="H34" s="369">
        <f>SUM(H35:H36,H39:H40)</f>
        <v>0</v>
      </c>
      <c r="I34" s="369"/>
      <c r="J34" s="369"/>
      <c r="K34" s="361"/>
      <c r="L34" s="361"/>
      <c r="M34" s="361"/>
      <c r="N34" s="96"/>
    </row>
    <row r="35" spans="1:14" ht="11.25" customHeight="1" x14ac:dyDescent="0.2">
      <c r="A35" s="94" t="s">
        <v>170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61"/>
      <c r="L35" s="361"/>
      <c r="M35" s="361"/>
      <c r="N35" s="96"/>
    </row>
    <row r="36" spans="1:14" ht="11.25" customHeight="1" x14ac:dyDescent="0.2">
      <c r="A36" s="101" t="s">
        <v>171</v>
      </c>
      <c r="B36" s="369">
        <f>SUM(B37:B38)</f>
        <v>0</v>
      </c>
      <c r="C36" s="369"/>
      <c r="D36" s="369"/>
      <c r="E36" s="369">
        <f>SUM(E37:E38)</f>
        <v>0</v>
      </c>
      <c r="F36" s="369"/>
      <c r="G36" s="369"/>
      <c r="H36" s="369">
        <f>SUM(H37:H38)</f>
        <v>0</v>
      </c>
      <c r="I36" s="369"/>
      <c r="J36" s="369"/>
      <c r="K36" s="361"/>
      <c r="L36" s="361"/>
      <c r="M36" s="361"/>
      <c r="N36" s="96"/>
    </row>
    <row r="37" spans="1:14" ht="11.25" customHeight="1" x14ac:dyDescent="0.2">
      <c r="A37" s="101" t="s">
        <v>172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61"/>
      <c r="L37" s="361"/>
      <c r="M37" s="361"/>
      <c r="N37" s="96"/>
    </row>
    <row r="38" spans="1:14" ht="11.25" customHeight="1" x14ac:dyDescent="0.2">
      <c r="A38" s="101" t="s">
        <v>173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61"/>
      <c r="L38" s="361"/>
      <c r="M38" s="361"/>
      <c r="N38" s="96"/>
    </row>
    <row r="39" spans="1:14" ht="11.25" customHeight="1" x14ac:dyDescent="0.2">
      <c r="A39" s="101" t="s">
        <v>174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61"/>
      <c r="L39" s="361"/>
      <c r="M39" s="361"/>
      <c r="N39" s="96"/>
    </row>
    <row r="40" spans="1:14" ht="11.25" customHeight="1" x14ac:dyDescent="0.2">
      <c r="A40" s="101" t="s">
        <v>175</v>
      </c>
      <c r="B40" s="370"/>
      <c r="C40" s="370"/>
      <c r="D40" s="370"/>
      <c r="E40" s="370"/>
      <c r="F40" s="370"/>
      <c r="G40" s="370"/>
      <c r="H40" s="370"/>
      <c r="I40" s="370"/>
      <c r="J40" s="370"/>
      <c r="K40" s="361"/>
      <c r="L40" s="361"/>
      <c r="M40" s="361"/>
      <c r="N40" s="96"/>
    </row>
    <row r="41" spans="1:14" ht="11.25" customHeight="1" x14ac:dyDescent="0.2">
      <c r="A41" s="101" t="s">
        <v>176</v>
      </c>
      <c r="B41" s="369">
        <f>SUM(B42:B43)</f>
        <v>0</v>
      </c>
      <c r="C41" s="369"/>
      <c r="D41" s="369"/>
      <c r="E41" s="369">
        <f>SUM(E42:E43)</f>
        <v>0</v>
      </c>
      <c r="F41" s="369"/>
      <c r="G41" s="369"/>
      <c r="H41" s="369">
        <f>SUM(H42:H43)</f>
        <v>0</v>
      </c>
      <c r="I41" s="369"/>
      <c r="J41" s="369"/>
      <c r="K41" s="361"/>
      <c r="L41" s="361"/>
      <c r="M41" s="361"/>
      <c r="N41" s="96"/>
    </row>
    <row r="42" spans="1:14" ht="11.25" customHeight="1" x14ac:dyDescent="0.2">
      <c r="A42" s="101" t="s">
        <v>177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61"/>
      <c r="L42" s="361"/>
      <c r="M42" s="361"/>
      <c r="N42" s="96"/>
    </row>
    <row r="43" spans="1:14" ht="11.25" customHeight="1" x14ac:dyDescent="0.2">
      <c r="A43" s="101" t="s">
        <v>178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61"/>
      <c r="L43" s="361"/>
      <c r="M43" s="361"/>
      <c r="N43" s="96"/>
    </row>
    <row r="44" spans="1:14" ht="11.25" customHeight="1" x14ac:dyDescent="0.2">
      <c r="A44" s="107" t="s">
        <v>179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61"/>
      <c r="L44" s="361"/>
      <c r="M44" s="361"/>
      <c r="N44" s="96"/>
    </row>
    <row r="45" spans="1:14" ht="6" customHeight="1" x14ac:dyDescent="0.2">
      <c r="A45" s="101"/>
      <c r="B45" s="314"/>
      <c r="C45" s="314"/>
      <c r="D45" s="314"/>
      <c r="E45" s="314"/>
      <c r="F45" s="314"/>
      <c r="G45" s="314"/>
      <c r="H45" s="314"/>
      <c r="I45" s="314"/>
      <c r="J45" s="314"/>
      <c r="K45" s="361"/>
      <c r="L45" s="361"/>
      <c r="M45" s="361"/>
      <c r="N45" s="96"/>
    </row>
    <row r="46" spans="1:14" ht="11.25" customHeight="1" x14ac:dyDescent="0.2">
      <c r="A46" s="377" t="s">
        <v>180</v>
      </c>
      <c r="B46" s="363" t="s">
        <v>144</v>
      </c>
      <c r="C46" s="363"/>
      <c r="D46" s="363"/>
      <c r="E46" s="364" t="s">
        <v>145</v>
      </c>
      <c r="F46" s="364"/>
      <c r="G46" s="364"/>
      <c r="H46" s="364"/>
      <c r="I46" s="364"/>
      <c r="J46" s="364"/>
      <c r="K46" s="361"/>
      <c r="L46" s="361"/>
      <c r="M46" s="361"/>
      <c r="N46" s="96"/>
    </row>
    <row r="47" spans="1:14" ht="11.25" customHeight="1" x14ac:dyDescent="0.2">
      <c r="A47" s="377"/>
      <c r="B47" s="378" t="s">
        <v>146</v>
      </c>
      <c r="C47" s="378"/>
      <c r="D47" s="378"/>
      <c r="E47" s="366" t="s">
        <v>147</v>
      </c>
      <c r="F47" s="366"/>
      <c r="G47" s="366"/>
      <c r="H47" s="367" t="s">
        <v>148</v>
      </c>
      <c r="I47" s="367"/>
      <c r="J47" s="367"/>
      <c r="K47" s="368"/>
      <c r="L47" s="368"/>
      <c r="M47" s="368"/>
      <c r="N47" s="96"/>
    </row>
    <row r="48" spans="1:14" ht="11.25" customHeight="1" x14ac:dyDescent="0.2">
      <c r="A48" s="108" t="s">
        <v>181</v>
      </c>
      <c r="B48" s="379"/>
      <c r="C48" s="379"/>
      <c r="D48" s="379"/>
      <c r="E48" s="380"/>
      <c r="F48" s="380"/>
      <c r="G48" s="380"/>
      <c r="H48" s="380"/>
      <c r="I48" s="380"/>
      <c r="J48" s="380"/>
      <c r="K48" s="381"/>
      <c r="L48" s="381"/>
      <c r="M48" s="381"/>
      <c r="N48" s="96"/>
    </row>
    <row r="49" spans="1:14" ht="11.25" customHeight="1" x14ac:dyDescent="0.2">
      <c r="A49" s="109" t="s">
        <v>182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1"/>
      <c r="L49" s="381"/>
      <c r="M49" s="381"/>
      <c r="N49" s="96"/>
    </row>
    <row r="50" spans="1:14" ht="11.25" customHeight="1" x14ac:dyDescent="0.2">
      <c r="A50" s="109" t="s">
        <v>183</v>
      </c>
      <c r="B50" s="380"/>
      <c r="C50" s="380"/>
      <c r="D50" s="380"/>
      <c r="E50" s="380"/>
      <c r="F50" s="380"/>
      <c r="G50" s="380"/>
      <c r="H50" s="380"/>
      <c r="I50" s="380"/>
      <c r="J50" s="380"/>
      <c r="K50" s="381"/>
      <c r="L50" s="381"/>
      <c r="M50" s="381"/>
      <c r="N50" s="96"/>
    </row>
    <row r="51" spans="1:14" ht="11.25" customHeight="1" x14ac:dyDescent="0.2">
      <c r="A51" s="109" t="s">
        <v>184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1"/>
      <c r="L51" s="381"/>
      <c r="M51" s="381"/>
      <c r="N51" s="96"/>
    </row>
    <row r="52" spans="1:14" ht="11.25" customHeight="1" x14ac:dyDescent="0.2">
      <c r="A52" s="107" t="s">
        <v>185</v>
      </c>
      <c r="B52" s="382"/>
      <c r="C52" s="382"/>
      <c r="D52" s="382"/>
      <c r="E52" s="382"/>
      <c r="F52" s="382"/>
      <c r="G52" s="382"/>
      <c r="H52" s="382"/>
      <c r="I52" s="382"/>
      <c r="J52" s="382"/>
      <c r="K52" s="381"/>
      <c r="L52" s="381"/>
      <c r="M52" s="381"/>
      <c r="N52" s="96"/>
    </row>
    <row r="53" spans="1:14" ht="11.25" customHeight="1" x14ac:dyDescent="0.2">
      <c r="A53" s="383"/>
      <c r="B53" s="383"/>
      <c r="C53" s="383"/>
      <c r="D53" s="383"/>
      <c r="E53" s="383"/>
      <c r="F53" s="383"/>
      <c r="G53" s="383"/>
      <c r="H53" s="383"/>
      <c r="I53" s="383"/>
      <c r="J53" s="383"/>
      <c r="K53" s="361"/>
      <c r="L53" s="361"/>
      <c r="M53" s="361"/>
    </row>
    <row r="54" spans="1:14" ht="22.5" customHeight="1" x14ac:dyDescent="0.2">
      <c r="A54" s="384" t="s">
        <v>186</v>
      </c>
      <c r="B54" s="384"/>
      <c r="C54" s="384"/>
      <c r="D54" s="384"/>
      <c r="E54" s="384"/>
      <c r="F54" s="384"/>
      <c r="G54" s="384"/>
      <c r="H54" s="384"/>
      <c r="I54" s="384"/>
      <c r="J54" s="384"/>
      <c r="K54" s="385"/>
      <c r="L54" s="385"/>
      <c r="M54" s="385"/>
    </row>
    <row r="55" spans="1:14" ht="11.25" customHeight="1" x14ac:dyDescent="0.2">
      <c r="A55" s="386" t="s">
        <v>187</v>
      </c>
      <c r="B55" s="363" t="s">
        <v>144</v>
      </c>
      <c r="C55" s="363"/>
      <c r="D55" s="363"/>
      <c r="E55" s="364" t="s">
        <v>145</v>
      </c>
      <c r="F55" s="364"/>
      <c r="G55" s="364"/>
      <c r="H55" s="364"/>
      <c r="I55" s="364"/>
      <c r="J55" s="364"/>
      <c r="K55" s="361"/>
      <c r="L55" s="361"/>
      <c r="M55" s="361"/>
    </row>
    <row r="56" spans="1:14" ht="11.25" customHeight="1" x14ac:dyDescent="0.2">
      <c r="A56" s="386"/>
      <c r="B56" s="365" t="s">
        <v>146</v>
      </c>
      <c r="C56" s="365"/>
      <c r="D56" s="365"/>
      <c r="E56" s="366" t="s">
        <v>147</v>
      </c>
      <c r="F56" s="366"/>
      <c r="G56" s="366"/>
      <c r="H56" s="367" t="s">
        <v>148</v>
      </c>
      <c r="I56" s="367"/>
      <c r="J56" s="367"/>
      <c r="K56" s="368"/>
      <c r="L56" s="368"/>
      <c r="M56" s="368"/>
    </row>
    <row r="57" spans="1:14" ht="11.25" customHeight="1" x14ac:dyDescent="0.2">
      <c r="A57" s="96" t="s">
        <v>188</v>
      </c>
      <c r="B57" s="387">
        <f>SUM(B58:B59)</f>
        <v>0</v>
      </c>
      <c r="C57" s="387"/>
      <c r="D57" s="387"/>
      <c r="E57" s="387">
        <f>SUM(E58:E59)</f>
        <v>0</v>
      </c>
      <c r="F57" s="387"/>
      <c r="G57" s="387"/>
      <c r="H57" s="387">
        <f>SUM(H58:H59)</f>
        <v>0</v>
      </c>
      <c r="I57" s="387"/>
      <c r="J57" s="387"/>
      <c r="K57" s="361"/>
      <c r="L57" s="361"/>
      <c r="M57" s="361"/>
    </row>
    <row r="58" spans="1:14" ht="11.25" customHeight="1" x14ac:dyDescent="0.2">
      <c r="A58" s="96" t="s">
        <v>189</v>
      </c>
      <c r="B58" s="370"/>
      <c r="C58" s="370"/>
      <c r="D58" s="370"/>
      <c r="E58" s="370"/>
      <c r="F58" s="370"/>
      <c r="G58" s="370"/>
      <c r="H58" s="370"/>
      <c r="I58" s="370"/>
      <c r="J58" s="370"/>
      <c r="K58" s="361"/>
      <c r="L58" s="361"/>
      <c r="M58" s="361"/>
    </row>
    <row r="59" spans="1:14" ht="11.25" customHeight="1" x14ac:dyDescent="0.2">
      <c r="A59" s="96" t="s">
        <v>190</v>
      </c>
      <c r="B59" s="370"/>
      <c r="C59" s="370"/>
      <c r="D59" s="370"/>
      <c r="E59" s="370"/>
      <c r="F59" s="370"/>
      <c r="G59" s="370"/>
      <c r="H59" s="370"/>
      <c r="I59" s="370"/>
      <c r="J59" s="370"/>
      <c r="K59" s="361"/>
      <c r="L59" s="361"/>
      <c r="M59" s="361"/>
    </row>
    <row r="60" spans="1:14" ht="11.25" customHeight="1" x14ac:dyDescent="0.2">
      <c r="A60" s="96" t="s">
        <v>191</v>
      </c>
      <c r="B60" s="370"/>
      <c r="C60" s="370"/>
      <c r="D60" s="370"/>
      <c r="E60" s="370"/>
      <c r="F60" s="370"/>
      <c r="G60" s="370"/>
      <c r="H60" s="370"/>
      <c r="I60" s="370"/>
      <c r="J60" s="370"/>
      <c r="K60" s="361"/>
      <c r="L60" s="361"/>
      <c r="M60" s="361"/>
    </row>
    <row r="61" spans="1:14" ht="11.25" customHeight="1" x14ac:dyDescent="0.2">
      <c r="A61" s="94" t="s">
        <v>192</v>
      </c>
      <c r="B61" s="369">
        <f>SUM(B62:B64)</f>
        <v>0</v>
      </c>
      <c r="C61" s="369"/>
      <c r="D61" s="369"/>
      <c r="E61" s="369">
        <f>SUM(E62:E64)</f>
        <v>0</v>
      </c>
      <c r="F61" s="369"/>
      <c r="G61" s="369"/>
      <c r="H61" s="369">
        <f>SUM(H62:H64)</f>
        <v>0</v>
      </c>
      <c r="I61" s="369"/>
      <c r="J61" s="369"/>
      <c r="K61" s="361"/>
      <c r="L61" s="361"/>
      <c r="M61" s="361"/>
    </row>
    <row r="62" spans="1:14" ht="11.25" customHeight="1" x14ac:dyDescent="0.2">
      <c r="A62" s="96" t="s">
        <v>193</v>
      </c>
      <c r="B62" s="370"/>
      <c r="C62" s="370"/>
      <c r="D62" s="370"/>
      <c r="E62" s="370"/>
      <c r="F62" s="370"/>
      <c r="G62" s="370"/>
      <c r="H62" s="370"/>
      <c r="I62" s="370"/>
      <c r="J62" s="370"/>
      <c r="K62" s="361"/>
      <c r="L62" s="361"/>
      <c r="M62" s="361"/>
    </row>
    <row r="63" spans="1:14" ht="11.25" customHeight="1" x14ac:dyDescent="0.2">
      <c r="A63" s="96" t="s">
        <v>158</v>
      </c>
      <c r="B63" s="370"/>
      <c r="C63" s="370"/>
      <c r="D63" s="370"/>
      <c r="E63" s="370"/>
      <c r="F63" s="370"/>
      <c r="G63" s="370"/>
      <c r="H63" s="370"/>
      <c r="I63" s="370"/>
      <c r="J63" s="370"/>
      <c r="K63" s="361"/>
      <c r="L63" s="361"/>
      <c r="M63" s="361"/>
    </row>
    <row r="64" spans="1:14" ht="11.25" customHeight="1" x14ac:dyDescent="0.2">
      <c r="A64" s="96" t="s">
        <v>194</v>
      </c>
      <c r="B64" s="370"/>
      <c r="C64" s="370"/>
      <c r="D64" s="370"/>
      <c r="E64" s="370"/>
      <c r="F64" s="370"/>
      <c r="G64" s="370"/>
      <c r="H64" s="370"/>
      <c r="I64" s="370"/>
      <c r="J64" s="370"/>
      <c r="K64" s="361"/>
      <c r="L64" s="361"/>
      <c r="M64" s="361"/>
    </row>
    <row r="65" spans="1:13" ht="11.25" customHeight="1" x14ac:dyDescent="0.2">
      <c r="A65" s="96" t="s">
        <v>195</v>
      </c>
      <c r="B65" s="388"/>
      <c r="C65" s="388"/>
      <c r="D65" s="388"/>
      <c r="E65" s="388"/>
      <c r="F65" s="388"/>
      <c r="G65" s="388"/>
      <c r="H65" s="388"/>
      <c r="I65" s="388"/>
      <c r="J65" s="388"/>
      <c r="K65" s="361"/>
      <c r="L65" s="361"/>
      <c r="M65" s="361"/>
    </row>
    <row r="66" spans="1:13" ht="11.25" customHeight="1" x14ac:dyDescent="0.2">
      <c r="A66" s="102" t="s">
        <v>196</v>
      </c>
      <c r="B66" s="371">
        <f>+B57-B61</f>
        <v>0</v>
      </c>
      <c r="C66" s="371"/>
      <c r="D66" s="371"/>
      <c r="E66" s="371">
        <f>+E57-E61</f>
        <v>0</v>
      </c>
      <c r="F66" s="371"/>
      <c r="G66" s="371"/>
      <c r="H66" s="372">
        <f>+H57-H61</f>
        <v>0</v>
      </c>
      <c r="I66" s="372"/>
      <c r="J66" s="372"/>
      <c r="K66" s="361"/>
      <c r="L66" s="361"/>
      <c r="M66" s="361"/>
    </row>
    <row r="67" spans="1:13" ht="11.25" customHeight="1" x14ac:dyDescent="0.2">
      <c r="A67" s="390" t="s">
        <v>49</v>
      </c>
      <c r="B67" s="390"/>
      <c r="C67" s="390"/>
      <c r="D67" s="390"/>
      <c r="E67" s="390"/>
      <c r="F67" s="390"/>
      <c r="G67" s="390"/>
      <c r="H67" s="390"/>
      <c r="I67" s="390"/>
      <c r="J67" s="390"/>
      <c r="K67" s="361"/>
      <c r="L67" s="361"/>
      <c r="M67" s="361"/>
    </row>
    <row r="68" spans="1:13" s="96" customFormat="1" ht="11.25" customHeight="1" x14ac:dyDescent="0.2">
      <c r="A68" s="391" t="s">
        <v>197</v>
      </c>
      <c r="B68" s="391"/>
      <c r="C68" s="391"/>
      <c r="D68" s="391"/>
      <c r="E68" s="391"/>
      <c r="F68" s="391"/>
      <c r="G68" s="391"/>
      <c r="H68" s="391"/>
      <c r="I68" s="391"/>
      <c r="J68" s="391"/>
      <c r="K68" s="391"/>
      <c r="L68" s="391"/>
      <c r="M68" s="391"/>
    </row>
    <row r="69" spans="1:13" ht="11.25" customHeight="1" x14ac:dyDescent="0.2">
      <c r="A69" s="392" t="s">
        <v>198</v>
      </c>
      <c r="B69" s="392"/>
      <c r="C69" s="392"/>
      <c r="D69" s="392"/>
      <c r="E69" s="392"/>
      <c r="F69" s="392"/>
      <c r="G69" s="392"/>
      <c r="H69" s="392"/>
      <c r="I69" s="392"/>
      <c r="J69" s="392"/>
      <c r="K69" s="392"/>
      <c r="L69" s="392"/>
      <c r="M69" s="392"/>
    </row>
    <row r="70" spans="1:13" ht="11.25" customHeight="1" x14ac:dyDescent="0.2">
      <c r="A70" s="393" t="s">
        <v>199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  <c r="M70" s="393"/>
    </row>
    <row r="71" spans="1:13" ht="11.25" customHeight="1" x14ac:dyDescent="0.2">
      <c r="A71" s="393"/>
      <c r="B71" s="393"/>
      <c r="C71" s="393"/>
      <c r="D71" s="393"/>
      <c r="E71" s="393"/>
      <c r="F71" s="393"/>
      <c r="G71" s="393"/>
      <c r="H71" s="393"/>
      <c r="I71" s="393"/>
      <c r="J71" s="393"/>
      <c r="K71" s="393"/>
      <c r="L71" s="393"/>
      <c r="M71" s="393"/>
    </row>
    <row r="72" spans="1:13" ht="16.5" customHeight="1" x14ac:dyDescent="0.2">
      <c r="A72" s="111" t="s">
        <v>200</v>
      </c>
      <c r="B72" s="394"/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60"/>
    </row>
    <row r="73" spans="1:13" ht="12" customHeight="1" x14ac:dyDescent="0.2">
      <c r="A73" s="395" t="s">
        <v>201</v>
      </c>
      <c r="B73" s="395"/>
      <c r="C73" s="395"/>
      <c r="D73" s="395"/>
      <c r="E73" s="395"/>
      <c r="F73" s="395"/>
      <c r="G73" s="395"/>
      <c r="H73" s="395"/>
      <c r="I73" s="395"/>
      <c r="J73" s="395"/>
      <c r="K73" s="395"/>
      <c r="L73" s="395"/>
      <c r="M73" s="360"/>
    </row>
    <row r="74" spans="1:13" ht="22.35" customHeight="1" x14ac:dyDescent="0.2">
      <c r="A74" s="398" t="s">
        <v>55</v>
      </c>
      <c r="B74" s="398"/>
      <c r="C74" s="398"/>
      <c r="D74" s="396" t="s">
        <v>56</v>
      </c>
      <c r="E74" s="396"/>
      <c r="F74" s="396"/>
      <c r="G74" s="396" t="s">
        <v>57</v>
      </c>
      <c r="H74" s="396"/>
      <c r="I74" s="396"/>
      <c r="J74" s="397" t="s">
        <v>202</v>
      </c>
      <c r="K74" s="397"/>
      <c r="L74" s="397"/>
      <c r="M74" s="360"/>
    </row>
    <row r="75" spans="1:13" ht="12" customHeight="1" x14ac:dyDescent="0.2">
      <c r="A75" s="398" t="s">
        <v>58</v>
      </c>
      <c r="B75" s="398"/>
      <c r="C75" s="398"/>
      <c r="D75" s="396" t="s">
        <v>59</v>
      </c>
      <c r="E75" s="396"/>
      <c r="F75" s="396"/>
      <c r="G75" s="396" t="s">
        <v>60</v>
      </c>
      <c r="H75" s="396"/>
      <c r="I75" s="396"/>
      <c r="J75" s="397" t="s">
        <v>203</v>
      </c>
      <c r="K75" s="397"/>
      <c r="L75" s="397"/>
      <c r="M75" s="360"/>
    </row>
    <row r="76" spans="1:13" ht="21.2" customHeight="1" x14ac:dyDescent="0.2">
      <c r="A76" s="389" t="s">
        <v>204</v>
      </c>
      <c r="B76" s="389" t="s">
        <v>205</v>
      </c>
      <c r="C76" s="389" t="s">
        <v>63</v>
      </c>
      <c r="D76" s="112" t="s">
        <v>206</v>
      </c>
      <c r="E76" s="389" t="s">
        <v>65</v>
      </c>
      <c r="F76" s="389" t="s">
        <v>205</v>
      </c>
      <c r="G76" s="389" t="s">
        <v>66</v>
      </c>
      <c r="H76" s="389" t="s">
        <v>65</v>
      </c>
      <c r="I76" s="389" t="s">
        <v>205</v>
      </c>
      <c r="J76" s="389" t="s">
        <v>66</v>
      </c>
      <c r="K76" s="389" t="s">
        <v>65</v>
      </c>
      <c r="L76" s="399" t="s">
        <v>205</v>
      </c>
      <c r="M76" s="360"/>
    </row>
    <row r="77" spans="1:13" ht="18.95" customHeight="1" x14ac:dyDescent="0.2">
      <c r="A77" s="389"/>
      <c r="B77" s="389"/>
      <c r="C77" s="389"/>
      <c r="D77" s="112" t="s">
        <v>207</v>
      </c>
      <c r="E77" s="389"/>
      <c r="F77" s="389"/>
      <c r="G77" s="389"/>
      <c r="H77" s="389"/>
      <c r="I77" s="389"/>
      <c r="J77" s="389"/>
      <c r="K77" s="389"/>
      <c r="L77" s="399"/>
      <c r="M77" s="360"/>
    </row>
    <row r="78" spans="1:13" ht="18.75" customHeight="1" x14ac:dyDescent="0.2">
      <c r="A78" s="113" t="s">
        <v>29</v>
      </c>
      <c r="B78" s="113" t="s">
        <v>30</v>
      </c>
      <c r="C78" s="113" t="s">
        <v>67</v>
      </c>
      <c r="D78" s="113" t="s">
        <v>208</v>
      </c>
      <c r="E78" s="113" t="s">
        <v>69</v>
      </c>
      <c r="F78" s="113" t="s">
        <v>70</v>
      </c>
      <c r="G78" s="113" t="s">
        <v>71</v>
      </c>
      <c r="H78" s="113" t="s">
        <v>209</v>
      </c>
      <c r="I78" s="113" t="s">
        <v>73</v>
      </c>
      <c r="J78" s="113" t="s">
        <v>210</v>
      </c>
      <c r="K78" s="113" t="s">
        <v>211</v>
      </c>
      <c r="L78" s="114" t="s">
        <v>212</v>
      </c>
      <c r="M78" s="360"/>
    </row>
    <row r="79" spans="1:13" ht="12" customHeight="1" x14ac:dyDescent="0.2">
      <c r="A79" s="115"/>
      <c r="B79" s="115"/>
      <c r="C79" s="116">
        <f>B79-A79</f>
        <v>0</v>
      </c>
      <c r="D79" s="116">
        <f>+C79*0.25</f>
        <v>0</v>
      </c>
      <c r="E79" s="116">
        <f>+B79-D79</f>
        <v>0</v>
      </c>
      <c r="F79" s="115"/>
      <c r="G79" s="116">
        <f>+F79-A79</f>
        <v>0</v>
      </c>
      <c r="H79" s="116">
        <f>+E79</f>
        <v>0</v>
      </c>
      <c r="I79" s="115"/>
      <c r="J79" s="116">
        <f>+I79-A79</f>
        <v>0</v>
      </c>
      <c r="K79" s="116">
        <f>+A79</f>
        <v>0</v>
      </c>
      <c r="L79" s="117"/>
      <c r="M79" s="360"/>
    </row>
    <row r="80" spans="1:13" ht="11.25" customHeight="1" x14ac:dyDescent="0.2">
      <c r="A80" s="358"/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</row>
    <row r="81" spans="1:13" ht="15.75" customHeight="1" x14ac:dyDescent="0.2">
      <c r="A81" s="118" t="s">
        <v>213</v>
      </c>
      <c r="B81" s="400"/>
      <c r="C81" s="400"/>
      <c r="D81" s="400"/>
      <c r="E81" s="400"/>
      <c r="F81" s="400"/>
      <c r="G81" s="400"/>
      <c r="H81" s="400"/>
      <c r="I81" s="400"/>
      <c r="J81" s="400"/>
      <c r="K81" s="400"/>
      <c r="L81" s="400"/>
      <c r="M81" s="400"/>
    </row>
    <row r="82" spans="1:13" s="119" customFormat="1" ht="11.25" customHeight="1" x14ac:dyDescent="0.2">
      <c r="A82" s="401" t="s">
        <v>214</v>
      </c>
      <c r="B82" s="401"/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</row>
    <row r="83" spans="1:13" ht="11.25" customHeight="1" x14ac:dyDescent="0.2">
      <c r="A83" s="120"/>
      <c r="B83" s="402" t="s">
        <v>215</v>
      </c>
      <c r="C83" s="402"/>
      <c r="D83" s="402"/>
      <c r="E83" s="402" t="s">
        <v>216</v>
      </c>
      <c r="F83" s="402"/>
      <c r="G83" s="402"/>
      <c r="H83" s="402" t="s">
        <v>217</v>
      </c>
      <c r="I83" s="402"/>
      <c r="J83" s="402"/>
      <c r="K83" s="403" t="s">
        <v>218</v>
      </c>
      <c r="L83" s="403"/>
      <c r="M83" s="403"/>
    </row>
    <row r="84" spans="1:13" ht="11.25" customHeight="1" x14ac:dyDescent="0.2">
      <c r="A84" s="97" t="s">
        <v>219</v>
      </c>
      <c r="B84" s="402" t="s">
        <v>220</v>
      </c>
      <c r="C84" s="402"/>
      <c r="D84" s="402"/>
      <c r="E84" s="402" t="s">
        <v>221</v>
      </c>
      <c r="F84" s="402"/>
      <c r="G84" s="402"/>
      <c r="H84" s="402" t="s">
        <v>221</v>
      </c>
      <c r="I84" s="402"/>
      <c r="J84" s="402"/>
      <c r="K84" s="403" t="s">
        <v>221</v>
      </c>
      <c r="L84" s="403"/>
      <c r="M84" s="403"/>
    </row>
    <row r="85" spans="1:13" ht="11.25" customHeight="1" x14ac:dyDescent="0.2">
      <c r="A85" s="123"/>
      <c r="B85" s="121" t="s">
        <v>222</v>
      </c>
      <c r="C85" s="121" t="s">
        <v>223</v>
      </c>
      <c r="D85" s="121" t="s">
        <v>224</v>
      </c>
      <c r="E85" s="121" t="s">
        <v>225</v>
      </c>
      <c r="F85" s="121" t="s">
        <v>226</v>
      </c>
      <c r="G85" s="121" t="s">
        <v>227</v>
      </c>
      <c r="H85" s="121" t="s">
        <v>225</v>
      </c>
      <c r="I85" s="121" t="s">
        <v>226</v>
      </c>
      <c r="J85" s="121" t="s">
        <v>227</v>
      </c>
      <c r="K85" s="121" t="s">
        <v>225</v>
      </c>
      <c r="L85" s="121" t="s">
        <v>226</v>
      </c>
      <c r="M85" s="122" t="s">
        <v>227</v>
      </c>
    </row>
    <row r="86" spans="1:13" ht="11.25" customHeight="1" x14ac:dyDescent="0.2">
      <c r="A86" s="124" t="s">
        <v>228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6"/>
    </row>
    <row r="87" spans="1:13" ht="11.25" customHeight="1" x14ac:dyDescent="0.2">
      <c r="A87" s="124" t="s">
        <v>229</v>
      </c>
      <c r="B87" s="404"/>
      <c r="C87" s="404"/>
      <c r="D87" s="404"/>
      <c r="E87" s="404"/>
      <c r="F87" s="404"/>
      <c r="G87" s="404"/>
      <c r="H87" s="404"/>
      <c r="I87" s="404"/>
      <c r="J87" s="404"/>
      <c r="K87" s="405"/>
      <c r="L87" s="405"/>
      <c r="M87" s="405"/>
    </row>
    <row r="88" spans="1:13" ht="11.25" customHeight="1" x14ac:dyDescent="0.2">
      <c r="A88" s="358"/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</row>
    <row r="89" spans="1:13" ht="11.25" customHeight="1" x14ac:dyDescent="0.2">
      <c r="A89" s="120"/>
      <c r="B89" s="402" t="s">
        <v>230</v>
      </c>
      <c r="C89" s="402"/>
      <c r="D89" s="402"/>
      <c r="E89" s="402" t="s">
        <v>231</v>
      </c>
      <c r="F89" s="402"/>
      <c r="G89" s="402"/>
      <c r="H89" s="402" t="s">
        <v>232</v>
      </c>
      <c r="I89" s="402"/>
      <c r="J89" s="402"/>
      <c r="K89" s="403" t="s">
        <v>233</v>
      </c>
      <c r="L89" s="403"/>
      <c r="M89" s="403"/>
    </row>
    <row r="90" spans="1:13" ht="11.25" customHeight="1" x14ac:dyDescent="0.2">
      <c r="A90" s="97" t="s">
        <v>219</v>
      </c>
      <c r="B90" s="402" t="s">
        <v>221</v>
      </c>
      <c r="C90" s="402"/>
      <c r="D90" s="402"/>
      <c r="E90" s="402" t="s">
        <v>221</v>
      </c>
      <c r="F90" s="402"/>
      <c r="G90" s="402"/>
      <c r="H90" s="402" t="s">
        <v>221</v>
      </c>
      <c r="I90" s="402"/>
      <c r="J90" s="402"/>
      <c r="K90" s="403" t="s">
        <v>221</v>
      </c>
      <c r="L90" s="403"/>
      <c r="M90" s="403"/>
    </row>
    <row r="91" spans="1:13" ht="11.25" customHeight="1" x14ac:dyDescent="0.2">
      <c r="A91" s="123"/>
      <c r="B91" s="121" t="s">
        <v>225</v>
      </c>
      <c r="C91" s="121" t="s">
        <v>226</v>
      </c>
      <c r="D91" s="121" t="s">
        <v>227</v>
      </c>
      <c r="E91" s="121" t="s">
        <v>225</v>
      </c>
      <c r="F91" s="121" t="s">
        <v>226</v>
      </c>
      <c r="G91" s="121" t="s">
        <v>227</v>
      </c>
      <c r="H91" s="121" t="s">
        <v>225</v>
      </c>
      <c r="I91" s="121" t="s">
        <v>226</v>
      </c>
      <c r="J91" s="121" t="s">
        <v>227</v>
      </c>
      <c r="K91" s="121" t="s">
        <v>225</v>
      </c>
      <c r="L91" s="121" t="s">
        <v>226</v>
      </c>
      <c r="M91" s="122" t="s">
        <v>227</v>
      </c>
    </row>
    <row r="92" spans="1:13" ht="11.25" customHeight="1" x14ac:dyDescent="0.2">
      <c r="A92" s="124" t="s">
        <v>228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6"/>
    </row>
    <row r="93" spans="1:13" ht="11.25" customHeight="1" x14ac:dyDescent="0.2">
      <c r="A93" s="124" t="s">
        <v>229</v>
      </c>
      <c r="B93" s="404"/>
      <c r="C93" s="404"/>
      <c r="D93" s="404"/>
      <c r="E93" s="404"/>
      <c r="F93" s="404"/>
      <c r="G93" s="404"/>
      <c r="H93" s="404"/>
      <c r="I93" s="404"/>
      <c r="J93" s="404"/>
      <c r="K93" s="405"/>
      <c r="L93" s="405"/>
      <c r="M93" s="405"/>
    </row>
    <row r="94" spans="1:13" ht="11.25" customHeight="1" x14ac:dyDescent="0.2">
      <c r="A94" s="358"/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</row>
    <row r="95" spans="1:13" ht="11.25" customHeight="1" x14ac:dyDescent="0.2">
      <c r="A95" s="120"/>
      <c r="B95" s="402" t="s">
        <v>234</v>
      </c>
      <c r="C95" s="402"/>
      <c r="D95" s="402"/>
      <c r="E95" s="402" t="s">
        <v>235</v>
      </c>
      <c r="F95" s="402"/>
      <c r="G95" s="402"/>
      <c r="H95" s="402" t="s">
        <v>236</v>
      </c>
      <c r="I95" s="402"/>
      <c r="J95" s="402"/>
      <c r="K95" s="403" t="s">
        <v>237</v>
      </c>
      <c r="L95" s="403"/>
      <c r="M95" s="403"/>
    </row>
    <row r="96" spans="1:13" ht="11.25" customHeight="1" x14ac:dyDescent="0.2">
      <c r="A96" s="97" t="s">
        <v>219</v>
      </c>
      <c r="B96" s="402" t="s">
        <v>221</v>
      </c>
      <c r="C96" s="402"/>
      <c r="D96" s="402"/>
      <c r="E96" s="402" t="s">
        <v>221</v>
      </c>
      <c r="F96" s="402"/>
      <c r="G96" s="402"/>
      <c r="H96" s="402" t="s">
        <v>221</v>
      </c>
      <c r="I96" s="402"/>
      <c r="J96" s="402"/>
      <c r="K96" s="403" t="s">
        <v>221</v>
      </c>
      <c r="L96" s="403"/>
      <c r="M96" s="403"/>
    </row>
    <row r="97" spans="1:13" ht="11.25" customHeight="1" x14ac:dyDescent="0.2">
      <c r="A97" s="123"/>
      <c r="B97" s="121" t="s">
        <v>225</v>
      </c>
      <c r="C97" s="121" t="s">
        <v>226</v>
      </c>
      <c r="D97" s="121" t="s">
        <v>227</v>
      </c>
      <c r="E97" s="121" t="s">
        <v>225</v>
      </c>
      <c r="F97" s="121" t="s">
        <v>226</v>
      </c>
      <c r="G97" s="121" t="s">
        <v>227</v>
      </c>
      <c r="H97" s="121" t="s">
        <v>225</v>
      </c>
      <c r="I97" s="121" t="s">
        <v>226</v>
      </c>
      <c r="J97" s="121" t="s">
        <v>227</v>
      </c>
      <c r="K97" s="121" t="s">
        <v>225</v>
      </c>
      <c r="L97" s="121" t="s">
        <v>226</v>
      </c>
      <c r="M97" s="122" t="s">
        <v>227</v>
      </c>
    </row>
    <row r="98" spans="1:13" ht="11.25" customHeight="1" x14ac:dyDescent="0.2">
      <c r="A98" s="124" t="s">
        <v>228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6"/>
    </row>
    <row r="99" spans="1:13" ht="11.25" customHeight="1" x14ac:dyDescent="0.2">
      <c r="A99" s="124" t="s">
        <v>229</v>
      </c>
      <c r="B99" s="404"/>
      <c r="C99" s="404"/>
      <c r="D99" s="404"/>
      <c r="E99" s="404"/>
      <c r="F99" s="404"/>
      <c r="G99" s="404"/>
      <c r="H99" s="404"/>
      <c r="I99" s="404"/>
      <c r="J99" s="404"/>
      <c r="K99" s="405"/>
      <c r="L99" s="405"/>
      <c r="M99" s="405"/>
    </row>
    <row r="100" spans="1:13" ht="11.25" customHeight="1" x14ac:dyDescent="0.2">
      <c r="A100" s="358"/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8"/>
    </row>
    <row r="101" spans="1:13" ht="11.25" customHeight="1" x14ac:dyDescent="0.2">
      <c r="A101" s="120"/>
      <c r="B101" s="402" t="s">
        <v>238</v>
      </c>
      <c r="C101" s="402"/>
      <c r="D101" s="402"/>
      <c r="E101" s="402" t="s">
        <v>239</v>
      </c>
      <c r="F101" s="402"/>
      <c r="G101" s="402"/>
      <c r="H101" s="402" t="s">
        <v>240</v>
      </c>
      <c r="I101" s="402"/>
      <c r="J101" s="402"/>
      <c r="K101" s="403" t="s">
        <v>241</v>
      </c>
      <c r="L101" s="403"/>
      <c r="M101" s="403"/>
    </row>
    <row r="102" spans="1:13" ht="11.25" customHeight="1" x14ac:dyDescent="0.2">
      <c r="A102" s="97" t="s">
        <v>219</v>
      </c>
      <c r="B102" s="402" t="s">
        <v>221</v>
      </c>
      <c r="C102" s="402"/>
      <c r="D102" s="402"/>
      <c r="E102" s="402" t="s">
        <v>221</v>
      </c>
      <c r="F102" s="402"/>
      <c r="G102" s="402"/>
      <c r="H102" s="402" t="s">
        <v>221</v>
      </c>
      <c r="I102" s="402"/>
      <c r="J102" s="402"/>
      <c r="K102" s="403" t="s">
        <v>221</v>
      </c>
      <c r="L102" s="403"/>
      <c r="M102" s="403"/>
    </row>
    <row r="103" spans="1:13" ht="11.25" customHeight="1" x14ac:dyDescent="0.2">
      <c r="A103" s="123"/>
      <c r="B103" s="121" t="s">
        <v>225</v>
      </c>
      <c r="C103" s="121" t="s">
        <v>226</v>
      </c>
      <c r="D103" s="121" t="s">
        <v>227</v>
      </c>
      <c r="E103" s="121" t="s">
        <v>225</v>
      </c>
      <c r="F103" s="121" t="s">
        <v>226</v>
      </c>
      <c r="G103" s="121" t="s">
        <v>227</v>
      </c>
      <c r="H103" s="121" t="s">
        <v>225</v>
      </c>
      <c r="I103" s="121" t="s">
        <v>226</v>
      </c>
      <c r="J103" s="121" t="s">
        <v>227</v>
      </c>
      <c r="K103" s="121" t="s">
        <v>225</v>
      </c>
      <c r="L103" s="121" t="s">
        <v>226</v>
      </c>
      <c r="M103" s="122" t="s">
        <v>227</v>
      </c>
    </row>
    <row r="104" spans="1:13" ht="11.25" customHeight="1" x14ac:dyDescent="0.2">
      <c r="A104" s="124" t="s">
        <v>228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6"/>
    </row>
    <row r="105" spans="1:13" ht="11.25" customHeight="1" x14ac:dyDescent="0.2">
      <c r="A105" s="124" t="s">
        <v>229</v>
      </c>
      <c r="B105" s="404"/>
      <c r="C105" s="404"/>
      <c r="D105" s="404"/>
      <c r="E105" s="404"/>
      <c r="F105" s="404"/>
      <c r="G105" s="404"/>
      <c r="H105" s="404"/>
      <c r="I105" s="404"/>
      <c r="J105" s="404"/>
      <c r="K105" s="405"/>
      <c r="L105" s="405"/>
      <c r="M105" s="405"/>
    </row>
    <row r="106" spans="1:13" ht="11.25" customHeight="1" x14ac:dyDescent="0.2">
      <c r="A106" s="406" t="s">
        <v>49</v>
      </c>
      <c r="B106" s="406"/>
      <c r="C106" s="406"/>
      <c r="D106" s="406"/>
      <c r="E106" s="406"/>
      <c r="F106" s="406"/>
      <c r="G106" s="406"/>
      <c r="H106" s="406"/>
      <c r="I106" s="406"/>
      <c r="J106" s="406"/>
      <c r="K106" s="406"/>
      <c r="L106" s="406"/>
      <c r="M106" s="406"/>
    </row>
    <row r="107" spans="1:13" ht="11.25" customHeight="1" x14ac:dyDescent="0.2">
      <c r="A107" s="127" t="s">
        <v>242</v>
      </c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9"/>
      <c r="M107" s="129"/>
    </row>
    <row r="108" spans="1:13" ht="11.25" customHeight="1" x14ac:dyDescent="0.2">
      <c r="A108" s="127" t="s">
        <v>243</v>
      </c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9"/>
      <c r="M108" s="129"/>
    </row>
    <row r="109" spans="1:13" ht="11.25" customHeight="1" x14ac:dyDescent="0.2">
      <c r="A109" s="98" t="s">
        <v>199</v>
      </c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9"/>
      <c r="M109" s="129"/>
    </row>
    <row r="110" spans="1:13" ht="11.25" customHeight="1" x14ac:dyDescent="0.2">
      <c r="A110" s="391" t="s">
        <v>244</v>
      </c>
      <c r="B110" s="391"/>
      <c r="C110" s="391"/>
      <c r="D110" s="391"/>
      <c r="E110" s="391"/>
      <c r="F110" s="391"/>
      <c r="G110" s="391"/>
      <c r="H110" s="391"/>
      <c r="I110" s="391"/>
      <c r="J110" s="391"/>
      <c r="K110" s="391"/>
      <c r="L110" s="391"/>
      <c r="M110" s="391"/>
    </row>
    <row r="111" spans="1:13" ht="11.25" customHeight="1" x14ac:dyDescent="0.2">
      <c r="A111" s="94" t="s">
        <v>245</v>
      </c>
    </row>
  </sheetData>
  <sheetProtection password="DA51" sheet="1" formatColumns="0" formatRows="0" selectLockedCells="1"/>
  <mergeCells count="312">
    <mergeCell ref="B105:D105"/>
    <mergeCell ref="E105:G105"/>
    <mergeCell ref="H105:J105"/>
    <mergeCell ref="K105:M105"/>
    <mergeCell ref="A106:M106"/>
    <mergeCell ref="A110:M110"/>
    <mergeCell ref="A100:M100"/>
    <mergeCell ref="B101:D101"/>
    <mergeCell ref="E101:G101"/>
    <mergeCell ref="H101:J101"/>
    <mergeCell ref="K101:M101"/>
    <mergeCell ref="B102:D102"/>
    <mergeCell ref="E102:G102"/>
    <mergeCell ref="H102:J102"/>
    <mergeCell ref="K102:M102"/>
    <mergeCell ref="B96:D96"/>
    <mergeCell ref="E96:G96"/>
    <mergeCell ref="H96:J96"/>
    <mergeCell ref="K96:M96"/>
    <mergeCell ref="B99:D99"/>
    <mergeCell ref="E99:G99"/>
    <mergeCell ref="H99:J99"/>
    <mergeCell ref="K99:M99"/>
    <mergeCell ref="B93:D93"/>
    <mergeCell ref="E93:G93"/>
    <mergeCell ref="H93:J93"/>
    <mergeCell ref="K93:M93"/>
    <mergeCell ref="A94:M94"/>
    <mergeCell ref="B95:D95"/>
    <mergeCell ref="E95:G95"/>
    <mergeCell ref="H95:J95"/>
    <mergeCell ref="K95:M95"/>
    <mergeCell ref="A88:M88"/>
    <mergeCell ref="B89:D89"/>
    <mergeCell ref="E89:G89"/>
    <mergeCell ref="H89:J89"/>
    <mergeCell ref="K89:M89"/>
    <mergeCell ref="B90:D90"/>
    <mergeCell ref="E90:G90"/>
    <mergeCell ref="H90:J90"/>
    <mergeCell ref="K90:M90"/>
    <mergeCell ref="B84:D84"/>
    <mergeCell ref="E84:G84"/>
    <mergeCell ref="H84:J84"/>
    <mergeCell ref="K84:M84"/>
    <mergeCell ref="B87:D87"/>
    <mergeCell ref="E87:G87"/>
    <mergeCell ref="H87:J87"/>
    <mergeCell ref="K87:M87"/>
    <mergeCell ref="B81:M81"/>
    <mergeCell ref="A82:M82"/>
    <mergeCell ref="B83:D83"/>
    <mergeCell ref="E83:G83"/>
    <mergeCell ref="H83:J83"/>
    <mergeCell ref="K83:M83"/>
    <mergeCell ref="J76:J77"/>
    <mergeCell ref="K76:K77"/>
    <mergeCell ref="L76:L77"/>
    <mergeCell ref="A80:M80"/>
    <mergeCell ref="A76:A77"/>
    <mergeCell ref="B76:B77"/>
    <mergeCell ref="C76:C77"/>
    <mergeCell ref="E76:E77"/>
    <mergeCell ref="F76:F77"/>
    <mergeCell ref="G76:G77"/>
    <mergeCell ref="G74:I74"/>
    <mergeCell ref="J74:L74"/>
    <mergeCell ref="A75:C75"/>
    <mergeCell ref="D75:F75"/>
    <mergeCell ref="G75:I75"/>
    <mergeCell ref="J75:L75"/>
    <mergeCell ref="A74:C74"/>
    <mergeCell ref="D74:F74"/>
    <mergeCell ref="H76:H77"/>
    <mergeCell ref="I76:I77"/>
    <mergeCell ref="A67:J67"/>
    <mergeCell ref="K67:M67"/>
    <mergeCell ref="A68:M68"/>
    <mergeCell ref="A69:M69"/>
    <mergeCell ref="A70:M71"/>
    <mergeCell ref="B72:L72"/>
    <mergeCell ref="M72:M79"/>
    <mergeCell ref="A73:L73"/>
    <mergeCell ref="B65:D65"/>
    <mergeCell ref="E65:G65"/>
    <mergeCell ref="H65:J65"/>
    <mergeCell ref="K65:M65"/>
    <mergeCell ref="B66:D66"/>
    <mergeCell ref="E66:G66"/>
    <mergeCell ref="H66:J66"/>
    <mergeCell ref="K66:M66"/>
    <mergeCell ref="B63:D63"/>
    <mergeCell ref="E63:G63"/>
    <mergeCell ref="H63:J63"/>
    <mergeCell ref="K63:M63"/>
    <mergeCell ref="B64:D64"/>
    <mergeCell ref="E64:G64"/>
    <mergeCell ref="H64:J64"/>
    <mergeCell ref="K64:M64"/>
    <mergeCell ref="B61:D61"/>
    <mergeCell ref="E61:G61"/>
    <mergeCell ref="H61:J61"/>
    <mergeCell ref="K61:M61"/>
    <mergeCell ref="B62:D62"/>
    <mergeCell ref="E62:G62"/>
    <mergeCell ref="H62:J62"/>
    <mergeCell ref="K62:M62"/>
    <mergeCell ref="B59:D59"/>
    <mergeCell ref="E59:G59"/>
    <mergeCell ref="H59:J59"/>
    <mergeCell ref="K59:M59"/>
    <mergeCell ref="B60:D60"/>
    <mergeCell ref="E60:G60"/>
    <mergeCell ref="H60:J60"/>
    <mergeCell ref="K60:M60"/>
    <mergeCell ref="B57:D57"/>
    <mergeCell ref="E57:G57"/>
    <mergeCell ref="H57:J57"/>
    <mergeCell ref="K57:M57"/>
    <mergeCell ref="B58:D58"/>
    <mergeCell ref="E58:G58"/>
    <mergeCell ref="H58:J58"/>
    <mergeCell ref="K58:M58"/>
    <mergeCell ref="A54:J54"/>
    <mergeCell ref="K54:M54"/>
    <mergeCell ref="A55:A56"/>
    <mergeCell ref="B55:D55"/>
    <mergeCell ref="E55:J55"/>
    <mergeCell ref="K55:M55"/>
    <mergeCell ref="B56:D56"/>
    <mergeCell ref="E56:G56"/>
    <mergeCell ref="H56:J56"/>
    <mergeCell ref="K56:M56"/>
    <mergeCell ref="B52:D52"/>
    <mergeCell ref="E52:G52"/>
    <mergeCell ref="H52:J52"/>
    <mergeCell ref="K52:M52"/>
    <mergeCell ref="A53:J53"/>
    <mergeCell ref="K53:M53"/>
    <mergeCell ref="B50:D50"/>
    <mergeCell ref="E50:G50"/>
    <mergeCell ref="H50:J50"/>
    <mergeCell ref="K50:M50"/>
    <mergeCell ref="B51:D51"/>
    <mergeCell ref="E51:G51"/>
    <mergeCell ref="H51:J51"/>
    <mergeCell ref="K51:M51"/>
    <mergeCell ref="B48:D48"/>
    <mergeCell ref="E48:G48"/>
    <mergeCell ref="H48:J48"/>
    <mergeCell ref="K48:M48"/>
    <mergeCell ref="B49:D49"/>
    <mergeCell ref="E49:G49"/>
    <mergeCell ref="H49:J49"/>
    <mergeCell ref="K49:M49"/>
    <mergeCell ref="A46:A47"/>
    <mergeCell ref="B46:D46"/>
    <mergeCell ref="E46:J46"/>
    <mergeCell ref="K46:M46"/>
    <mergeCell ref="B47:D47"/>
    <mergeCell ref="E47:G47"/>
    <mergeCell ref="H47:J47"/>
    <mergeCell ref="K47:M47"/>
    <mergeCell ref="B44:D44"/>
    <mergeCell ref="E44:G44"/>
    <mergeCell ref="H44:J44"/>
    <mergeCell ref="K44:M44"/>
    <mergeCell ref="B45:J45"/>
    <mergeCell ref="K45:M45"/>
    <mergeCell ref="B42:D42"/>
    <mergeCell ref="E42:G42"/>
    <mergeCell ref="H42:J42"/>
    <mergeCell ref="K42:M42"/>
    <mergeCell ref="B43:D43"/>
    <mergeCell ref="E43:G43"/>
    <mergeCell ref="H43:J43"/>
    <mergeCell ref="K43:M43"/>
    <mergeCell ref="B40:D40"/>
    <mergeCell ref="E40:G40"/>
    <mergeCell ref="H40:J40"/>
    <mergeCell ref="K40:M40"/>
    <mergeCell ref="B41:D41"/>
    <mergeCell ref="E41:G41"/>
    <mergeCell ref="H41:J41"/>
    <mergeCell ref="K41:M41"/>
    <mergeCell ref="B38:D38"/>
    <mergeCell ref="E38:G38"/>
    <mergeCell ref="H38:J38"/>
    <mergeCell ref="K38:M38"/>
    <mergeCell ref="B39:D39"/>
    <mergeCell ref="E39:G39"/>
    <mergeCell ref="H39:J39"/>
    <mergeCell ref="K39:M39"/>
    <mergeCell ref="B36:D36"/>
    <mergeCell ref="E36:G36"/>
    <mergeCell ref="H36:J36"/>
    <mergeCell ref="K36:M36"/>
    <mergeCell ref="B37:D37"/>
    <mergeCell ref="E37:G37"/>
    <mergeCell ref="H37:J37"/>
    <mergeCell ref="K37:M37"/>
    <mergeCell ref="B34:D34"/>
    <mergeCell ref="E34:G34"/>
    <mergeCell ref="H34:J34"/>
    <mergeCell ref="K34:M34"/>
    <mergeCell ref="B35:D35"/>
    <mergeCell ref="E35:G35"/>
    <mergeCell ref="H35:J35"/>
    <mergeCell ref="K35:M35"/>
    <mergeCell ref="B32:D32"/>
    <mergeCell ref="E32:G32"/>
    <mergeCell ref="H32:J32"/>
    <mergeCell ref="K32:M32"/>
    <mergeCell ref="B33:D33"/>
    <mergeCell ref="E33:G33"/>
    <mergeCell ref="H33:J33"/>
    <mergeCell ref="K33:M33"/>
    <mergeCell ref="A30:A31"/>
    <mergeCell ref="B30:D30"/>
    <mergeCell ref="E30:J30"/>
    <mergeCell ref="K30:M30"/>
    <mergeCell ref="B31:D31"/>
    <mergeCell ref="E31:G31"/>
    <mergeCell ref="H31:J31"/>
    <mergeCell ref="K31:M31"/>
    <mergeCell ref="B28:D28"/>
    <mergeCell ref="E28:G28"/>
    <mergeCell ref="H28:J28"/>
    <mergeCell ref="K28:M28"/>
    <mergeCell ref="B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B18:D18"/>
    <mergeCell ref="E18:G18"/>
    <mergeCell ref="H18:J18"/>
    <mergeCell ref="K18:M18"/>
    <mergeCell ref="B19:D19"/>
    <mergeCell ref="E19:G19"/>
    <mergeCell ref="H19:J19"/>
    <mergeCell ref="K19:M19"/>
    <mergeCell ref="B16:D16"/>
    <mergeCell ref="E16:G16"/>
    <mergeCell ref="H16:J16"/>
    <mergeCell ref="K16:M16"/>
    <mergeCell ref="B17:D17"/>
    <mergeCell ref="E17:G17"/>
    <mergeCell ref="H17:J17"/>
    <mergeCell ref="K17:M17"/>
    <mergeCell ref="B14:D14"/>
    <mergeCell ref="E14:G14"/>
    <mergeCell ref="H14:J14"/>
    <mergeCell ref="K14:M14"/>
    <mergeCell ref="B15:D15"/>
    <mergeCell ref="E15:G15"/>
    <mergeCell ref="H15:J15"/>
    <mergeCell ref="K15:M15"/>
    <mergeCell ref="K11:M11"/>
    <mergeCell ref="B12:D12"/>
    <mergeCell ref="E12:G12"/>
    <mergeCell ref="H12:J12"/>
    <mergeCell ref="K12:M12"/>
    <mergeCell ref="B13:D13"/>
    <mergeCell ref="E13:G13"/>
    <mergeCell ref="H13:J13"/>
    <mergeCell ref="K13:M13"/>
    <mergeCell ref="B8:M8"/>
    <mergeCell ref="B9:I9"/>
    <mergeCell ref="K9:M9"/>
    <mergeCell ref="A10:A11"/>
    <mergeCell ref="B10:D10"/>
    <mergeCell ref="E10:J10"/>
    <mergeCell ref="K10:M10"/>
    <mergeCell ref="B11:D11"/>
    <mergeCell ref="E11:G11"/>
    <mergeCell ref="H11:J11"/>
    <mergeCell ref="B2:M2"/>
    <mergeCell ref="A3:M3"/>
    <mergeCell ref="A4:M4"/>
    <mergeCell ref="A5:M5"/>
    <mergeCell ref="A6:M6"/>
    <mergeCell ref="A7:M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  <rowBreaks count="2" manualBreakCount="2">
    <brk id="52" max="16383" man="1"/>
    <brk id="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55.140625" style="130" customWidth="1"/>
    <col min="2" max="2" width="19.7109375" style="130" customWidth="1"/>
    <col min="3" max="3" width="18.140625" style="131" customWidth="1"/>
    <col min="4" max="4" width="18" style="131" customWidth="1"/>
    <col min="5" max="16384" width="9.140625" style="130"/>
  </cols>
  <sheetData>
    <row r="1" spans="1:4" ht="15.75" customHeight="1" x14ac:dyDescent="0.25">
      <c r="A1" s="132" t="s">
        <v>246</v>
      </c>
    </row>
    <row r="2" spans="1:4" ht="11.25" customHeight="1" x14ac:dyDescent="0.2">
      <c r="A2" s="133"/>
    </row>
    <row r="3" spans="1:4" ht="11.25" customHeight="1" x14ac:dyDescent="0.2">
      <c r="A3" s="410" t="s">
        <v>403</v>
      </c>
      <c r="B3" s="410"/>
      <c r="C3" s="410"/>
      <c r="D3" s="410"/>
    </row>
    <row r="4" spans="1:4" ht="11.25" customHeight="1" x14ac:dyDescent="0.2">
      <c r="A4" s="411" t="s">
        <v>1</v>
      </c>
      <c r="B4" s="411"/>
      <c r="C4" s="411"/>
      <c r="D4" s="411"/>
    </row>
    <row r="5" spans="1:4" ht="11.25" customHeight="1" x14ac:dyDescent="0.2">
      <c r="A5" s="412" t="s">
        <v>247</v>
      </c>
      <c r="B5" s="412"/>
      <c r="C5" s="412"/>
      <c r="D5" s="412"/>
    </row>
    <row r="6" spans="1:4" ht="11.25" customHeight="1" x14ac:dyDescent="0.2">
      <c r="A6" s="411" t="s">
        <v>22</v>
      </c>
      <c r="B6" s="411"/>
      <c r="C6" s="411"/>
      <c r="D6" s="411"/>
    </row>
    <row r="7" spans="1:4" ht="11.25" customHeight="1" x14ac:dyDescent="0.2">
      <c r="A7" s="410" t="s">
        <v>412</v>
      </c>
      <c r="B7" s="410"/>
      <c r="C7" s="410"/>
      <c r="D7" s="410"/>
    </row>
    <row r="8" spans="1:4" ht="11.25" customHeight="1" x14ac:dyDescent="0.2">
      <c r="A8" s="134"/>
      <c r="B8" s="134"/>
      <c r="C8" s="134"/>
      <c r="D8" s="134"/>
    </row>
    <row r="9" spans="1:4" ht="11.25" customHeight="1" x14ac:dyDescent="0.2">
      <c r="A9" s="135" t="s">
        <v>248</v>
      </c>
    </row>
    <row r="10" spans="1:4" ht="11.25" customHeight="1" x14ac:dyDescent="0.2">
      <c r="A10" s="408" t="s">
        <v>249</v>
      </c>
      <c r="B10" s="136" t="s">
        <v>144</v>
      </c>
      <c r="C10" s="407" t="s">
        <v>250</v>
      </c>
      <c r="D10" s="407"/>
    </row>
    <row r="11" spans="1:4" ht="11.25" customHeight="1" x14ac:dyDescent="0.2">
      <c r="A11" s="408"/>
      <c r="B11" s="138" t="s">
        <v>146</v>
      </c>
      <c r="C11" s="137" t="s">
        <v>147</v>
      </c>
      <c r="D11" s="137" t="s">
        <v>148</v>
      </c>
    </row>
    <row r="12" spans="1:4" ht="11.25" customHeight="1" x14ac:dyDescent="0.2">
      <c r="A12" s="139" t="s">
        <v>251</v>
      </c>
      <c r="B12" s="44">
        <f>B13+B14</f>
        <v>0</v>
      </c>
      <c r="C12" s="44">
        <f>C13+C14</f>
        <v>0</v>
      </c>
      <c r="D12" s="44">
        <f>D13+D14</f>
        <v>0</v>
      </c>
    </row>
    <row r="13" spans="1:4" ht="11.25" customHeight="1" x14ac:dyDescent="0.2">
      <c r="A13" s="140" t="s">
        <v>252</v>
      </c>
      <c r="B13" s="48"/>
      <c r="C13" s="48"/>
      <c r="D13" s="48"/>
    </row>
    <row r="14" spans="1:4" ht="11.25" customHeight="1" x14ac:dyDescent="0.2">
      <c r="A14" s="140" t="s">
        <v>253</v>
      </c>
      <c r="B14" s="48"/>
      <c r="C14" s="48"/>
      <c r="D14" s="48"/>
    </row>
    <row r="15" spans="1:4" ht="11.25" customHeight="1" x14ac:dyDescent="0.2">
      <c r="A15" s="139" t="s">
        <v>254</v>
      </c>
      <c r="B15" s="51">
        <f>B16+B17</f>
        <v>0</v>
      </c>
      <c r="C15" s="51">
        <f>C16+C17</f>
        <v>0</v>
      </c>
      <c r="D15" s="51">
        <f>D16+D17</f>
        <v>0</v>
      </c>
    </row>
    <row r="16" spans="1:4" ht="11.25" customHeight="1" x14ac:dyDescent="0.2">
      <c r="A16" s="140" t="s">
        <v>252</v>
      </c>
      <c r="B16" s="48"/>
      <c r="C16" s="48"/>
      <c r="D16" s="48"/>
    </row>
    <row r="17" spans="1:4" ht="11.25" customHeight="1" x14ac:dyDescent="0.2">
      <c r="A17" s="140" t="s">
        <v>253</v>
      </c>
      <c r="B17" s="48"/>
      <c r="C17" s="48"/>
      <c r="D17" s="48"/>
    </row>
    <row r="18" spans="1:4" ht="11.25" customHeight="1" x14ac:dyDescent="0.2">
      <c r="A18" s="141" t="s">
        <v>255</v>
      </c>
      <c r="B18" s="142">
        <f>B12+B15</f>
        <v>0</v>
      </c>
      <c r="C18" s="142">
        <f>C12+C15</f>
        <v>0</v>
      </c>
      <c r="D18" s="142">
        <f>D12+D15</f>
        <v>0</v>
      </c>
    </row>
    <row r="19" spans="1:4" ht="11.25" customHeight="1" x14ac:dyDescent="0.2">
      <c r="A19" s="143" t="s">
        <v>256</v>
      </c>
      <c r="B19" s="144">
        <v>17820642.460000001</v>
      </c>
      <c r="C19" s="144">
        <v>7505321.7800000003</v>
      </c>
      <c r="D19" s="144">
        <v>10525422.939999999</v>
      </c>
    </row>
    <row r="20" spans="1:4" ht="11.25" customHeight="1" x14ac:dyDescent="0.2">
      <c r="A20" s="141" t="s">
        <v>257</v>
      </c>
      <c r="B20" s="63">
        <f>IF(B19="",0,IF(B19=0,0,B18/B19))</f>
        <v>0</v>
      </c>
      <c r="C20" s="63">
        <f>IF(C19="",0,IF(C19=0,0,C18/C19))</f>
        <v>0</v>
      </c>
      <c r="D20" s="63">
        <f>IF(D19="",0,IF(D19=0,0,D18/D19))</f>
        <v>0</v>
      </c>
    </row>
    <row r="21" spans="1:4" ht="11.25" customHeight="1" x14ac:dyDescent="0.2">
      <c r="A21" s="141" t="s">
        <v>258</v>
      </c>
      <c r="B21" s="56">
        <v>3920541.34</v>
      </c>
      <c r="C21" s="56">
        <v>1651170.79</v>
      </c>
      <c r="D21" s="145">
        <v>2315593.0499999998</v>
      </c>
    </row>
    <row r="22" spans="1:4" ht="11.25" customHeight="1" x14ac:dyDescent="0.2">
      <c r="A22" s="141" t="s">
        <v>259</v>
      </c>
      <c r="B22" s="58">
        <f>+B21*0.9</f>
        <v>3528487.2059999998</v>
      </c>
      <c r="C22" s="58">
        <f>+C21*0.9</f>
        <v>1486053.7110000001</v>
      </c>
      <c r="D22" s="58">
        <f>+D21*0.9</f>
        <v>2084033.7449999999</v>
      </c>
    </row>
    <row r="23" spans="1:4" ht="11.25" customHeight="1" x14ac:dyDescent="0.2">
      <c r="A23" s="135"/>
    </row>
    <row r="24" spans="1:4" ht="11.25" customHeight="1" x14ac:dyDescent="0.2">
      <c r="A24" s="408" t="s">
        <v>260</v>
      </c>
      <c r="B24" s="136" t="s">
        <v>144</v>
      </c>
      <c r="C24" s="407" t="s">
        <v>250</v>
      </c>
      <c r="D24" s="407"/>
    </row>
    <row r="25" spans="1:4" ht="11.25" customHeight="1" x14ac:dyDescent="0.2">
      <c r="A25" s="408"/>
      <c r="B25" s="138" t="s">
        <v>146</v>
      </c>
      <c r="C25" s="137" t="s">
        <v>147</v>
      </c>
      <c r="D25" s="137" t="s">
        <v>148</v>
      </c>
    </row>
    <row r="26" spans="1:4" ht="11.25" customHeight="1" x14ac:dyDescent="0.2">
      <c r="A26" s="139" t="s">
        <v>261</v>
      </c>
      <c r="B26" s="51">
        <f>B27+B28</f>
        <v>0</v>
      </c>
      <c r="C26" s="51">
        <f>C27+C28</f>
        <v>0</v>
      </c>
      <c r="D26" s="51">
        <f>D27+D28</f>
        <v>0</v>
      </c>
    </row>
    <row r="27" spans="1:4" ht="11.25" customHeight="1" x14ac:dyDescent="0.2">
      <c r="A27" s="140" t="s">
        <v>252</v>
      </c>
      <c r="B27" s="48"/>
      <c r="C27" s="48"/>
      <c r="D27" s="48"/>
    </row>
    <row r="28" spans="1:4" ht="11.25" customHeight="1" x14ac:dyDescent="0.2">
      <c r="A28" s="140" t="s">
        <v>253</v>
      </c>
      <c r="B28" s="48"/>
      <c r="C28" s="48"/>
      <c r="D28" s="48"/>
    </row>
    <row r="29" spans="1:4" ht="11.25" customHeight="1" x14ac:dyDescent="0.2">
      <c r="A29" s="139" t="s">
        <v>262</v>
      </c>
      <c r="B29" s="51">
        <f>B30+B31</f>
        <v>0</v>
      </c>
      <c r="C29" s="51">
        <f>C30+C31</f>
        <v>0</v>
      </c>
      <c r="D29" s="51">
        <f>D30+D31</f>
        <v>0</v>
      </c>
    </row>
    <row r="30" spans="1:4" ht="11.25" customHeight="1" x14ac:dyDescent="0.2">
      <c r="A30" s="140" t="s">
        <v>252</v>
      </c>
      <c r="B30" s="48"/>
      <c r="C30" s="48"/>
      <c r="D30" s="48"/>
    </row>
    <row r="31" spans="1:4" ht="11.25" customHeight="1" x14ac:dyDescent="0.2">
      <c r="A31" s="140" t="s">
        <v>253</v>
      </c>
      <c r="B31" s="48"/>
      <c r="C31" s="48"/>
      <c r="D31" s="48"/>
    </row>
    <row r="32" spans="1:4" ht="11.25" customHeight="1" x14ac:dyDescent="0.2">
      <c r="A32" s="141" t="s">
        <v>263</v>
      </c>
      <c r="B32" s="142">
        <f>B26+B29</f>
        <v>0</v>
      </c>
      <c r="C32" s="142">
        <f>C26+C29</f>
        <v>0</v>
      </c>
      <c r="D32" s="142">
        <f>D26+D29</f>
        <v>0</v>
      </c>
    </row>
    <row r="33" spans="1:4" ht="11.25" customHeight="1" x14ac:dyDescent="0.2">
      <c r="A33" s="409" t="s">
        <v>264</v>
      </c>
      <c r="B33" s="409"/>
      <c r="C33" s="409"/>
      <c r="D33" s="409"/>
    </row>
    <row r="34" spans="1:4" ht="11.25" customHeight="1" x14ac:dyDescent="0.2">
      <c r="A34" s="390" t="s">
        <v>49</v>
      </c>
      <c r="B34" s="390"/>
      <c r="C34" s="390"/>
      <c r="D34" s="390"/>
    </row>
    <row r="35" spans="1:4" s="139" customFormat="1" ht="11.25" customHeight="1" x14ac:dyDescent="0.2">
      <c r="A35" s="146" t="s">
        <v>265</v>
      </c>
      <c r="C35" s="147"/>
      <c r="D35" s="147"/>
    </row>
  </sheetData>
  <sheetProtection password="DA51" sheet="1" objects="1" scenarios="1" formatColumns="0" formatRows="0" selectLockedCells="1"/>
  <mergeCells count="11">
    <mergeCell ref="A10:A11"/>
    <mergeCell ref="C10:D10"/>
    <mergeCell ref="A24:A25"/>
    <mergeCell ref="C24:D24"/>
    <mergeCell ref="A33:D33"/>
    <mergeCell ref="A34:D34"/>
    <mergeCell ref="A3:D3"/>
    <mergeCell ref="A4:D4"/>
    <mergeCell ref="A5:D5"/>
    <mergeCell ref="A6:D6"/>
    <mergeCell ref="A7:D7"/>
  </mergeCells>
  <printOptions horizontalCentered="1" verticalCentered="1"/>
  <pageMargins left="0" right="0" top="0" bottom="0" header="0.51180555555555551" footer="0.51180555555555551"/>
  <pageSetup paperSize="9" scale="110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96.7109375" style="94" customWidth="1"/>
    <col min="2" max="2" width="11.5703125" style="94" customWidth="1"/>
    <col min="3" max="4" width="14.5703125" style="94" customWidth="1"/>
    <col min="5" max="16384" width="9.140625" style="94"/>
  </cols>
  <sheetData>
    <row r="1" spans="1:5" ht="15.75" customHeight="1" x14ac:dyDescent="0.2">
      <c r="A1" s="148" t="s">
        <v>266</v>
      </c>
    </row>
    <row r="2" spans="1:5" ht="11.25" customHeight="1" x14ac:dyDescent="0.2">
      <c r="A2" s="119"/>
    </row>
    <row r="3" spans="1:5" ht="11.25" customHeight="1" x14ac:dyDescent="0.2">
      <c r="A3" s="357" t="s">
        <v>403</v>
      </c>
      <c r="B3" s="357"/>
      <c r="C3" s="357"/>
      <c r="D3" s="357"/>
    </row>
    <row r="4" spans="1:5" ht="11.25" customHeight="1" x14ac:dyDescent="0.2">
      <c r="A4" s="358" t="s">
        <v>1</v>
      </c>
      <c r="B4" s="358"/>
      <c r="C4" s="358"/>
      <c r="D4" s="358"/>
    </row>
    <row r="5" spans="1:5" ht="11.25" customHeight="1" x14ac:dyDescent="0.2">
      <c r="A5" s="359" t="s">
        <v>267</v>
      </c>
      <c r="B5" s="359"/>
      <c r="C5" s="359"/>
      <c r="D5" s="359"/>
    </row>
    <row r="6" spans="1:5" ht="11.25" customHeight="1" x14ac:dyDescent="0.2">
      <c r="A6" s="358" t="s">
        <v>22</v>
      </c>
      <c r="B6" s="358"/>
      <c r="C6" s="358"/>
      <c r="D6" s="358"/>
    </row>
    <row r="7" spans="1:5" ht="11.25" customHeight="1" x14ac:dyDescent="0.2">
      <c r="A7" s="357" t="s">
        <v>413</v>
      </c>
      <c r="B7" s="357"/>
      <c r="C7" s="357"/>
      <c r="D7" s="357"/>
    </row>
    <row r="8" spans="1:5" ht="11.25" customHeight="1" x14ac:dyDescent="0.2">
      <c r="A8" s="360"/>
      <c r="B8" s="360"/>
      <c r="C8" s="360"/>
      <c r="D8" s="360"/>
    </row>
    <row r="9" spans="1:5" ht="11.25" customHeight="1" x14ac:dyDescent="0.2">
      <c r="A9" s="149" t="s">
        <v>268</v>
      </c>
      <c r="B9" s="360"/>
      <c r="C9" s="360"/>
      <c r="D9" s="16">
        <v>1</v>
      </c>
    </row>
    <row r="10" spans="1:5" ht="11.25" customHeight="1" x14ac:dyDescent="0.2">
      <c r="A10" s="413" t="s">
        <v>269</v>
      </c>
      <c r="B10" s="413"/>
      <c r="C10" s="414" t="s">
        <v>270</v>
      </c>
      <c r="D10" s="414"/>
      <c r="E10" s="96"/>
    </row>
    <row r="11" spans="1:5" ht="11.25" customHeight="1" x14ac:dyDescent="0.2">
      <c r="A11" s="413"/>
      <c r="B11" s="413"/>
      <c r="C11" s="415" t="s">
        <v>271</v>
      </c>
      <c r="D11" s="416" t="s">
        <v>272</v>
      </c>
      <c r="E11" s="96"/>
    </row>
    <row r="12" spans="1:5" ht="11.25" customHeight="1" x14ac:dyDescent="0.2">
      <c r="A12" s="413"/>
      <c r="B12" s="413"/>
      <c r="C12" s="415"/>
      <c r="D12" s="416"/>
      <c r="E12" s="96"/>
    </row>
    <row r="13" spans="1:5" ht="11.25" customHeight="1" x14ac:dyDescent="0.2">
      <c r="A13" s="413"/>
      <c r="B13" s="413"/>
      <c r="C13" s="415"/>
      <c r="D13" s="150" t="s">
        <v>29</v>
      </c>
      <c r="E13" s="96"/>
    </row>
    <row r="14" spans="1:5" ht="11.25" customHeight="1" x14ac:dyDescent="0.2">
      <c r="A14" s="151" t="s">
        <v>273</v>
      </c>
      <c r="B14" s="152"/>
      <c r="C14" s="153">
        <f>C15+C18</f>
        <v>0</v>
      </c>
      <c r="D14" s="153">
        <f>D15+D18</f>
        <v>0</v>
      </c>
      <c r="E14" s="96"/>
    </row>
    <row r="15" spans="1:5" ht="11.25" customHeight="1" x14ac:dyDescent="0.2">
      <c r="A15" s="154" t="s">
        <v>274</v>
      </c>
      <c r="B15" s="155"/>
      <c r="C15" s="156">
        <f>C16+C17</f>
        <v>0</v>
      </c>
      <c r="D15" s="156">
        <f>D16+D17</f>
        <v>0</v>
      </c>
      <c r="E15" s="96"/>
    </row>
    <row r="16" spans="1:5" ht="11.25" customHeight="1" x14ac:dyDescent="0.2">
      <c r="A16" s="154" t="s">
        <v>275</v>
      </c>
      <c r="B16" s="155"/>
      <c r="C16" s="157"/>
      <c r="D16" s="157"/>
      <c r="E16" s="96"/>
    </row>
    <row r="17" spans="1:5" ht="11.25" customHeight="1" x14ac:dyDescent="0.2">
      <c r="A17" s="154" t="s">
        <v>276</v>
      </c>
      <c r="B17" s="155"/>
      <c r="C17" s="157"/>
      <c r="D17" s="157"/>
      <c r="E17" s="96"/>
    </row>
    <row r="18" spans="1:5" ht="11.25" customHeight="1" x14ac:dyDescent="0.2">
      <c r="A18" s="154" t="s">
        <v>277</v>
      </c>
      <c r="B18" s="155"/>
      <c r="C18" s="156">
        <f>C19+C29</f>
        <v>0</v>
      </c>
      <c r="D18" s="156">
        <f>D19+D29</f>
        <v>0</v>
      </c>
      <c r="E18" s="96"/>
    </row>
    <row r="19" spans="1:5" ht="11.25" customHeight="1" x14ac:dyDescent="0.2">
      <c r="A19" s="154" t="s">
        <v>275</v>
      </c>
      <c r="B19" s="155"/>
      <c r="C19" s="156">
        <f>C20+C21+C24+C27+C28</f>
        <v>0</v>
      </c>
      <c r="D19" s="156">
        <f>D20+D21+D24+D27+D28</f>
        <v>0</v>
      </c>
      <c r="E19" s="96"/>
    </row>
    <row r="20" spans="1:5" ht="11.25" customHeight="1" x14ac:dyDescent="0.2">
      <c r="A20" s="154" t="s">
        <v>278</v>
      </c>
      <c r="B20" s="155"/>
      <c r="C20" s="157"/>
      <c r="D20" s="157"/>
      <c r="E20" s="96"/>
    </row>
    <row r="21" spans="1:5" ht="11.25" customHeight="1" x14ac:dyDescent="0.2">
      <c r="A21" s="154" t="s">
        <v>279</v>
      </c>
      <c r="B21" s="155"/>
      <c r="C21" s="156">
        <f>C22+C23</f>
        <v>0</v>
      </c>
      <c r="D21" s="156">
        <f>D22+D23</f>
        <v>0</v>
      </c>
      <c r="E21" s="96"/>
    </row>
    <row r="22" spans="1:5" ht="11.25" customHeight="1" x14ac:dyDescent="0.2">
      <c r="A22" s="154" t="s">
        <v>280</v>
      </c>
      <c r="B22" s="155"/>
      <c r="C22" s="157"/>
      <c r="D22" s="157"/>
      <c r="E22" s="96"/>
    </row>
    <row r="23" spans="1:5" ht="11.25" customHeight="1" x14ac:dyDescent="0.2">
      <c r="A23" s="154" t="s">
        <v>281</v>
      </c>
      <c r="B23" s="155"/>
      <c r="C23" s="157"/>
      <c r="D23" s="157"/>
      <c r="E23" s="96"/>
    </row>
    <row r="24" spans="1:5" ht="11.25" customHeight="1" x14ac:dyDescent="0.2">
      <c r="A24" s="154" t="s">
        <v>282</v>
      </c>
      <c r="B24" s="155"/>
      <c r="C24" s="156">
        <f>C25+C26</f>
        <v>0</v>
      </c>
      <c r="D24" s="156">
        <f>D25+D26</f>
        <v>0</v>
      </c>
      <c r="E24" s="96"/>
    </row>
    <row r="25" spans="1:5" ht="11.25" customHeight="1" x14ac:dyDescent="0.2">
      <c r="A25" s="154" t="s">
        <v>283</v>
      </c>
      <c r="B25" s="155"/>
      <c r="C25" s="157"/>
      <c r="D25" s="100"/>
      <c r="E25" s="96"/>
    </row>
    <row r="26" spans="1:5" ht="11.25" customHeight="1" x14ac:dyDescent="0.2">
      <c r="A26" s="154" t="s">
        <v>284</v>
      </c>
      <c r="B26" s="155"/>
      <c r="C26" s="157"/>
      <c r="D26" s="100"/>
      <c r="E26" s="96"/>
    </row>
    <row r="27" spans="1:5" ht="11.25" customHeight="1" x14ac:dyDescent="0.2">
      <c r="A27" s="154" t="s">
        <v>285</v>
      </c>
      <c r="B27" s="155"/>
      <c r="C27" s="157"/>
      <c r="D27" s="100"/>
      <c r="E27" s="96"/>
    </row>
    <row r="28" spans="1:5" ht="11.25" customHeight="1" x14ac:dyDescent="0.2">
      <c r="A28" s="154" t="s">
        <v>286</v>
      </c>
      <c r="B28" s="155"/>
      <c r="C28" s="157"/>
      <c r="D28" s="100"/>
      <c r="E28" s="96"/>
    </row>
    <row r="29" spans="1:5" ht="11.25" customHeight="1" x14ac:dyDescent="0.2">
      <c r="A29" s="154" t="s">
        <v>276</v>
      </c>
      <c r="B29" s="155"/>
      <c r="C29" s="157"/>
      <c r="D29" s="100"/>
      <c r="E29" s="96"/>
    </row>
    <row r="30" spans="1:5" ht="11.25" customHeight="1" x14ac:dyDescent="0.2">
      <c r="A30" s="417" t="s">
        <v>287</v>
      </c>
      <c r="B30" s="417"/>
      <c r="C30" s="158"/>
      <c r="D30" s="110"/>
      <c r="E30" s="96"/>
    </row>
    <row r="31" spans="1:5" ht="11.25" customHeight="1" x14ac:dyDescent="0.2">
      <c r="A31" s="151" t="s">
        <v>288</v>
      </c>
      <c r="B31" s="152"/>
      <c r="C31" s="159">
        <f>C32+C38+C39+C40</f>
        <v>0</v>
      </c>
      <c r="D31" s="153">
        <f>D32+D38+D39+D40</f>
        <v>0</v>
      </c>
      <c r="E31" s="96"/>
    </row>
    <row r="32" spans="1:5" ht="11.25" customHeight="1" x14ac:dyDescent="0.2">
      <c r="A32" s="154" t="s">
        <v>289</v>
      </c>
      <c r="B32" s="155"/>
      <c r="C32" s="160">
        <f>C33+C34+C37</f>
        <v>0</v>
      </c>
      <c r="D32" s="156">
        <f>D33+D34+D37</f>
        <v>0</v>
      </c>
      <c r="E32" s="96"/>
    </row>
    <row r="33" spans="1:5" ht="11.25" customHeight="1" x14ac:dyDescent="0.2">
      <c r="A33" s="154" t="s">
        <v>290</v>
      </c>
      <c r="B33" s="155"/>
      <c r="C33" s="161"/>
      <c r="D33" s="157"/>
      <c r="E33" s="96"/>
    </row>
    <row r="34" spans="1:5" ht="11.25" customHeight="1" x14ac:dyDescent="0.2">
      <c r="A34" s="154" t="s">
        <v>291</v>
      </c>
      <c r="B34" s="155"/>
      <c r="C34" s="160">
        <f>C35+C36</f>
        <v>0</v>
      </c>
      <c r="D34" s="156">
        <f>D35+D36</f>
        <v>0</v>
      </c>
      <c r="E34" s="96"/>
    </row>
    <row r="35" spans="1:5" ht="11.25" customHeight="1" x14ac:dyDescent="0.2">
      <c r="A35" s="154" t="s">
        <v>292</v>
      </c>
      <c r="B35" s="155"/>
      <c r="C35" s="161"/>
      <c r="D35" s="157"/>
      <c r="E35" s="96"/>
    </row>
    <row r="36" spans="1:5" ht="11.25" customHeight="1" x14ac:dyDescent="0.2">
      <c r="A36" s="154" t="s">
        <v>293</v>
      </c>
      <c r="B36" s="155"/>
      <c r="C36" s="161"/>
      <c r="D36" s="157"/>
      <c r="E36" s="96"/>
    </row>
    <row r="37" spans="1:5" ht="11.25" customHeight="1" x14ac:dyDescent="0.2">
      <c r="A37" s="154" t="s">
        <v>294</v>
      </c>
      <c r="B37" s="155"/>
      <c r="C37" s="161"/>
      <c r="D37" s="157"/>
      <c r="E37" s="96"/>
    </row>
    <row r="38" spans="1:5" ht="11.25" customHeight="1" x14ac:dyDescent="0.2">
      <c r="A38" s="154" t="s">
        <v>295</v>
      </c>
      <c r="B38" s="155"/>
      <c r="C38" s="161"/>
      <c r="D38" s="157"/>
      <c r="E38" s="96"/>
    </row>
    <row r="39" spans="1:5" ht="11.25" customHeight="1" x14ac:dyDescent="0.2">
      <c r="A39" s="154" t="s">
        <v>296</v>
      </c>
      <c r="B39" s="155"/>
      <c r="C39" s="161"/>
      <c r="D39" s="157"/>
      <c r="E39" s="96"/>
    </row>
    <row r="40" spans="1:5" ht="11.25" customHeight="1" x14ac:dyDescent="0.2">
      <c r="A40" s="162" t="s">
        <v>297</v>
      </c>
      <c r="B40" s="163"/>
      <c r="C40" s="164"/>
      <c r="D40" s="165"/>
      <c r="E40" s="96"/>
    </row>
    <row r="41" spans="1:5" ht="11.25" customHeight="1" x14ac:dyDescent="0.2">
      <c r="A41" s="418"/>
      <c r="B41" s="418"/>
      <c r="C41" s="418"/>
      <c r="E41" s="96"/>
    </row>
    <row r="42" spans="1:5" ht="11.25" customHeight="1" x14ac:dyDescent="0.2">
      <c r="A42" s="419" t="s">
        <v>298</v>
      </c>
      <c r="B42" s="419"/>
      <c r="C42" s="420" t="s">
        <v>43</v>
      </c>
      <c r="D42" s="166" t="s">
        <v>299</v>
      </c>
      <c r="E42" s="96"/>
    </row>
    <row r="43" spans="1:5" ht="11.25" customHeight="1" x14ac:dyDescent="0.2">
      <c r="A43" s="419"/>
      <c r="B43" s="419"/>
      <c r="C43" s="420"/>
      <c r="D43" s="167" t="s">
        <v>300</v>
      </c>
      <c r="E43" s="96"/>
    </row>
    <row r="44" spans="1:5" ht="11.25" customHeight="1" x14ac:dyDescent="0.2">
      <c r="A44" s="421" t="s">
        <v>301</v>
      </c>
      <c r="B44" s="421"/>
      <c r="C44" s="168">
        <v>10525422.939999999</v>
      </c>
      <c r="D44" s="169" t="s">
        <v>302</v>
      </c>
      <c r="E44" s="96"/>
    </row>
    <row r="45" spans="1:5" ht="11.25" customHeight="1" x14ac:dyDescent="0.2">
      <c r="A45" s="421" t="s">
        <v>303</v>
      </c>
      <c r="B45" s="421"/>
      <c r="C45" s="168"/>
      <c r="D45" s="170">
        <f t="shared" ref="D45:D50" si="0">IF(C$44="",0,IF(C$44=0,0,C45/C$44))</f>
        <v>0</v>
      </c>
      <c r="E45" s="96"/>
    </row>
    <row r="46" spans="1:5" ht="11.25" customHeight="1" x14ac:dyDescent="0.2">
      <c r="A46" s="421" t="s">
        <v>304</v>
      </c>
      <c r="B46" s="421"/>
      <c r="C46" s="171">
        <f>D14+C45</f>
        <v>0</v>
      </c>
      <c r="D46" s="170">
        <f t="shared" si="0"/>
        <v>0</v>
      </c>
      <c r="E46" s="96"/>
    </row>
    <row r="47" spans="1:5" ht="11.25" customHeight="1" x14ac:dyDescent="0.2">
      <c r="A47" s="421" t="s">
        <v>305</v>
      </c>
      <c r="B47" s="421"/>
      <c r="C47" s="171">
        <f>+C44*0.16</f>
        <v>1684067.6703999999</v>
      </c>
      <c r="D47" s="170">
        <f t="shared" si="0"/>
        <v>0.16</v>
      </c>
      <c r="E47" s="96"/>
    </row>
    <row r="48" spans="1:5" ht="11.25" customHeight="1" x14ac:dyDescent="0.2">
      <c r="A48" s="172" t="s">
        <v>259</v>
      </c>
      <c r="B48" s="172"/>
      <c r="C48" s="173">
        <f>+C47*0.9</f>
        <v>1515660.9033599999</v>
      </c>
      <c r="D48" s="170">
        <f t="shared" si="0"/>
        <v>0.14399999999999999</v>
      </c>
      <c r="E48" s="96"/>
    </row>
    <row r="49" spans="1:5" ht="11.25" customHeight="1" x14ac:dyDescent="0.2">
      <c r="A49" s="421" t="s">
        <v>306</v>
      </c>
      <c r="B49" s="421"/>
      <c r="C49" s="168"/>
      <c r="D49" s="170">
        <f t="shared" si="0"/>
        <v>0</v>
      </c>
      <c r="E49" s="96"/>
    </row>
    <row r="50" spans="1:5" ht="11.25" customHeight="1" x14ac:dyDescent="0.2">
      <c r="A50" s="423" t="s">
        <v>307</v>
      </c>
      <c r="B50" s="423"/>
      <c r="C50" s="168"/>
      <c r="D50" s="170">
        <f t="shared" si="0"/>
        <v>0</v>
      </c>
      <c r="E50" s="96"/>
    </row>
    <row r="51" spans="1:5" ht="6.75" customHeight="1" x14ac:dyDescent="0.2">
      <c r="A51" s="424"/>
      <c r="B51" s="424"/>
      <c r="C51" s="424"/>
      <c r="D51" s="424"/>
      <c r="E51" s="96"/>
    </row>
    <row r="52" spans="1:5" ht="11.25" customHeight="1" x14ac:dyDescent="0.2">
      <c r="A52" s="425" t="s">
        <v>308</v>
      </c>
      <c r="B52" s="425"/>
      <c r="C52" s="174">
        <f>C46+D31</f>
        <v>0</v>
      </c>
      <c r="D52" s="170">
        <f>IF(C$44="",0,IF(C$44=0,0,C52/C$44))</f>
        <v>0</v>
      </c>
      <c r="E52" s="96"/>
    </row>
    <row r="53" spans="1:5" ht="11.25" customHeight="1" x14ac:dyDescent="0.2">
      <c r="A53" s="422" t="s">
        <v>49</v>
      </c>
      <c r="B53" s="422"/>
      <c r="C53" s="422"/>
      <c r="D53" s="422"/>
    </row>
    <row r="54" spans="1:5" ht="11.25" customHeight="1" x14ac:dyDescent="0.2">
      <c r="A54" s="418" t="s">
        <v>309</v>
      </c>
      <c r="B54" s="418"/>
      <c r="C54" s="418"/>
    </row>
    <row r="55" spans="1:5" ht="14.85" customHeight="1" x14ac:dyDescent="0.2">
      <c r="A55" s="418" t="s">
        <v>310</v>
      </c>
      <c r="B55" s="418"/>
      <c r="C55" s="418"/>
      <c r="D55" s="418"/>
    </row>
    <row r="56" spans="1:5" ht="11.25" customHeight="1" x14ac:dyDescent="0.2">
      <c r="A56" s="422" t="s">
        <v>311</v>
      </c>
      <c r="B56" s="422"/>
      <c r="C56" s="422"/>
      <c r="D56" s="422"/>
    </row>
  </sheetData>
  <sheetProtection password="DA51" sheet="1" objects="1" scenarios="1" formatColumns="0" formatRows="0" selectLockedCells="1"/>
  <mergeCells count="27">
    <mergeCell ref="A54:C54"/>
    <mergeCell ref="A55:D55"/>
    <mergeCell ref="A56:D56"/>
    <mergeCell ref="A47:B47"/>
    <mergeCell ref="A49:B49"/>
    <mergeCell ref="A50:B50"/>
    <mergeCell ref="A51:D51"/>
    <mergeCell ref="A52:B52"/>
    <mergeCell ref="A53:D53"/>
    <mergeCell ref="A41:C41"/>
    <mergeCell ref="A42:B43"/>
    <mergeCell ref="C42:C43"/>
    <mergeCell ref="A44:B44"/>
    <mergeCell ref="A45:B45"/>
    <mergeCell ref="A46:B46"/>
    <mergeCell ref="B9:C9"/>
    <mergeCell ref="A10:B13"/>
    <mergeCell ref="C10:D10"/>
    <mergeCell ref="C11:C13"/>
    <mergeCell ref="D11:D12"/>
    <mergeCell ref="A30:B30"/>
    <mergeCell ref="A3:D3"/>
    <mergeCell ref="A4:D4"/>
    <mergeCell ref="A5:D5"/>
    <mergeCell ref="A6:D6"/>
    <mergeCell ref="A7:D7"/>
    <mergeCell ref="A8:D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52.140625" style="130" customWidth="1"/>
    <col min="2" max="4" width="15.5703125" style="130" customWidth="1"/>
    <col min="5" max="16384" width="9.140625" style="130"/>
  </cols>
  <sheetData>
    <row r="1" spans="1:5" ht="15.75" customHeight="1" x14ac:dyDescent="0.25">
      <c r="A1" s="428" t="s">
        <v>312</v>
      </c>
      <c r="B1" s="428"/>
      <c r="C1" s="428"/>
      <c r="D1" s="428"/>
    </row>
    <row r="2" spans="1:5" ht="11.25" customHeight="1" x14ac:dyDescent="0.2">
      <c r="A2" s="429"/>
      <c r="B2" s="429"/>
      <c r="C2" s="429"/>
      <c r="D2" s="429"/>
    </row>
    <row r="3" spans="1:5" ht="11.25" customHeight="1" x14ac:dyDescent="0.2">
      <c r="A3" s="430" t="s">
        <v>386</v>
      </c>
      <c r="B3" s="430"/>
      <c r="C3" s="430"/>
      <c r="D3" s="430"/>
    </row>
    <row r="4" spans="1:5" ht="11.25" customHeight="1" x14ac:dyDescent="0.2">
      <c r="A4" s="431" t="s">
        <v>0</v>
      </c>
      <c r="B4" s="431"/>
      <c r="C4" s="431"/>
      <c r="D4" s="431"/>
    </row>
    <row r="5" spans="1:5" ht="11.25" customHeight="1" x14ac:dyDescent="0.2">
      <c r="A5" s="432" t="s">
        <v>1</v>
      </c>
      <c r="B5" s="432"/>
      <c r="C5" s="432"/>
      <c r="D5" s="432"/>
    </row>
    <row r="6" spans="1:5" ht="11.25" customHeight="1" x14ac:dyDescent="0.2">
      <c r="A6" s="433" t="s">
        <v>313</v>
      </c>
      <c r="B6" s="433"/>
      <c r="C6" s="433"/>
      <c r="D6" s="433"/>
    </row>
    <row r="7" spans="1:5" ht="11.25" customHeight="1" x14ac:dyDescent="0.2">
      <c r="A7" s="431" t="s">
        <v>22</v>
      </c>
      <c r="B7" s="431"/>
      <c r="C7" s="431"/>
      <c r="D7" s="431"/>
    </row>
    <row r="8" spans="1:5" ht="11.25" customHeight="1" x14ac:dyDescent="0.2">
      <c r="A8" s="430" t="s">
        <v>413</v>
      </c>
      <c r="B8" s="430"/>
      <c r="C8" s="430"/>
      <c r="D8" s="430"/>
    </row>
    <row r="9" spans="1:5" ht="11.25" customHeight="1" x14ac:dyDescent="0.2">
      <c r="A9" s="431"/>
      <c r="B9" s="431"/>
      <c r="C9" s="431"/>
      <c r="D9" s="431"/>
    </row>
    <row r="10" spans="1:5" ht="11.25" customHeight="1" x14ac:dyDescent="0.2">
      <c r="A10" s="437" t="s">
        <v>314</v>
      </c>
      <c r="B10" s="437"/>
      <c r="C10" s="437"/>
      <c r="D10" s="176">
        <v>1</v>
      </c>
      <c r="E10" s="139"/>
    </row>
    <row r="11" spans="1:5" ht="11.25" customHeight="1" x14ac:dyDescent="0.2">
      <c r="A11" s="438" t="s">
        <v>315</v>
      </c>
      <c r="B11" s="426" t="s">
        <v>316</v>
      </c>
      <c r="C11" s="427" t="s">
        <v>317</v>
      </c>
      <c r="D11" s="416" t="s">
        <v>318</v>
      </c>
      <c r="E11" s="139"/>
    </row>
    <row r="12" spans="1:5" ht="11.25" customHeight="1" x14ac:dyDescent="0.2">
      <c r="A12" s="438"/>
      <c r="B12" s="426"/>
      <c r="C12" s="427"/>
      <c r="D12" s="416"/>
      <c r="E12" s="139"/>
    </row>
    <row r="13" spans="1:5" ht="11.25" customHeight="1" x14ac:dyDescent="0.2">
      <c r="A13" s="438"/>
      <c r="B13" s="426"/>
      <c r="C13" s="427"/>
      <c r="D13" s="416"/>
      <c r="E13" s="139"/>
    </row>
    <row r="14" spans="1:5" ht="11.25" customHeight="1" x14ac:dyDescent="0.2">
      <c r="A14" s="438"/>
      <c r="B14" s="177" t="s">
        <v>29</v>
      </c>
      <c r="C14" s="178" t="s">
        <v>30</v>
      </c>
      <c r="D14" s="138" t="s">
        <v>319</v>
      </c>
      <c r="E14" s="139"/>
    </row>
    <row r="15" spans="1:5" s="184" customFormat="1" ht="11.25" customHeight="1" x14ac:dyDescent="0.2">
      <c r="A15" s="179" t="s">
        <v>402</v>
      </c>
      <c r="B15" s="180">
        <v>4727170.6900000004</v>
      </c>
      <c r="C15" s="181">
        <v>17902728.539999999</v>
      </c>
      <c r="D15" s="182">
        <f t="shared" ref="D15:D41" si="0">B15-C15</f>
        <v>-13175557.849999998</v>
      </c>
      <c r="E15" s="183"/>
    </row>
    <row r="16" spans="1:5" s="184" customFormat="1" ht="11.25" customHeight="1" x14ac:dyDescent="0.2">
      <c r="A16" s="185" t="s">
        <v>320</v>
      </c>
      <c r="B16" s="180"/>
      <c r="C16" s="186"/>
      <c r="D16" s="187">
        <f t="shared" si="0"/>
        <v>0</v>
      </c>
      <c r="E16" s="183"/>
    </row>
    <row r="17" spans="1:5" s="184" customFormat="1" ht="11.25" hidden="1" customHeight="1" x14ac:dyDescent="0.2">
      <c r="A17" s="185" t="s">
        <v>320</v>
      </c>
      <c r="B17" s="180"/>
      <c r="C17" s="186"/>
      <c r="D17" s="187">
        <f t="shared" si="0"/>
        <v>0</v>
      </c>
      <c r="E17" s="183"/>
    </row>
    <row r="18" spans="1:5" s="184" customFormat="1" ht="11.25" hidden="1" customHeight="1" x14ac:dyDescent="0.2">
      <c r="A18" s="185" t="s">
        <v>320</v>
      </c>
      <c r="B18" s="180"/>
      <c r="C18" s="186"/>
      <c r="D18" s="187">
        <f t="shared" si="0"/>
        <v>0</v>
      </c>
      <c r="E18" s="183"/>
    </row>
    <row r="19" spans="1:5" s="184" customFormat="1" ht="11.25" hidden="1" customHeight="1" x14ac:dyDescent="0.2">
      <c r="A19" s="185" t="s">
        <v>320</v>
      </c>
      <c r="B19" s="180"/>
      <c r="C19" s="186"/>
      <c r="D19" s="187">
        <f t="shared" si="0"/>
        <v>0</v>
      </c>
      <c r="E19" s="183"/>
    </row>
    <row r="20" spans="1:5" s="184" customFormat="1" ht="11.25" hidden="1" customHeight="1" x14ac:dyDescent="0.2">
      <c r="A20" s="185" t="s">
        <v>320</v>
      </c>
      <c r="B20" s="180"/>
      <c r="C20" s="186"/>
      <c r="D20" s="187">
        <f t="shared" si="0"/>
        <v>0</v>
      </c>
      <c r="E20" s="183"/>
    </row>
    <row r="21" spans="1:5" s="184" customFormat="1" ht="11.25" hidden="1" customHeight="1" x14ac:dyDescent="0.2">
      <c r="A21" s="185" t="s">
        <v>320</v>
      </c>
      <c r="B21" s="180"/>
      <c r="C21" s="186"/>
      <c r="D21" s="187">
        <f t="shared" si="0"/>
        <v>0</v>
      </c>
      <c r="E21" s="183"/>
    </row>
    <row r="22" spans="1:5" s="184" customFormat="1" ht="11.25" hidden="1" customHeight="1" x14ac:dyDescent="0.2">
      <c r="A22" s="185" t="s">
        <v>320</v>
      </c>
      <c r="B22" s="180"/>
      <c r="C22" s="186"/>
      <c r="D22" s="187">
        <f t="shared" si="0"/>
        <v>0</v>
      </c>
      <c r="E22" s="183"/>
    </row>
    <row r="23" spans="1:5" s="184" customFormat="1" ht="11.25" hidden="1" customHeight="1" x14ac:dyDescent="0.2">
      <c r="A23" s="185" t="s">
        <v>320</v>
      </c>
      <c r="B23" s="180"/>
      <c r="C23" s="186"/>
      <c r="D23" s="187">
        <f t="shared" si="0"/>
        <v>0</v>
      </c>
      <c r="E23" s="183"/>
    </row>
    <row r="24" spans="1:5" s="184" customFormat="1" ht="11.25" hidden="1" customHeight="1" x14ac:dyDescent="0.2">
      <c r="A24" s="185" t="s">
        <v>320</v>
      </c>
      <c r="B24" s="180"/>
      <c r="C24" s="186"/>
      <c r="D24" s="187">
        <f t="shared" si="0"/>
        <v>0</v>
      </c>
      <c r="E24" s="183"/>
    </row>
    <row r="25" spans="1:5" s="184" customFormat="1" ht="11.25" hidden="1" customHeight="1" x14ac:dyDescent="0.2">
      <c r="A25" s="185" t="s">
        <v>320</v>
      </c>
      <c r="B25" s="180"/>
      <c r="C25" s="186"/>
      <c r="D25" s="187">
        <f t="shared" si="0"/>
        <v>0</v>
      </c>
      <c r="E25" s="183"/>
    </row>
    <row r="26" spans="1:5" s="184" customFormat="1" ht="11.25" hidden="1" customHeight="1" x14ac:dyDescent="0.2">
      <c r="A26" s="185" t="s">
        <v>320</v>
      </c>
      <c r="B26" s="180"/>
      <c r="C26" s="186"/>
      <c r="D26" s="187">
        <f t="shared" si="0"/>
        <v>0</v>
      </c>
      <c r="E26" s="183"/>
    </row>
    <row r="27" spans="1:5" s="184" customFormat="1" ht="11.25" hidden="1" customHeight="1" x14ac:dyDescent="0.2">
      <c r="A27" s="185" t="s">
        <v>320</v>
      </c>
      <c r="B27" s="180"/>
      <c r="C27" s="186"/>
      <c r="D27" s="187">
        <f t="shared" si="0"/>
        <v>0</v>
      </c>
      <c r="E27" s="183"/>
    </row>
    <row r="28" spans="1:5" s="184" customFormat="1" ht="11.25" hidden="1" customHeight="1" x14ac:dyDescent="0.2">
      <c r="A28" s="185" t="s">
        <v>320</v>
      </c>
      <c r="B28" s="180"/>
      <c r="C28" s="186"/>
      <c r="D28" s="187">
        <f t="shared" si="0"/>
        <v>0</v>
      </c>
      <c r="E28" s="183"/>
    </row>
    <row r="29" spans="1:5" s="184" customFormat="1" ht="11.25" hidden="1" customHeight="1" x14ac:dyDescent="0.2">
      <c r="A29" s="185" t="s">
        <v>320</v>
      </c>
      <c r="B29" s="180"/>
      <c r="C29" s="186"/>
      <c r="D29" s="187">
        <f t="shared" si="0"/>
        <v>0</v>
      </c>
      <c r="E29" s="183"/>
    </row>
    <row r="30" spans="1:5" s="184" customFormat="1" ht="11.25" hidden="1" customHeight="1" x14ac:dyDescent="0.2">
      <c r="A30" s="185" t="s">
        <v>320</v>
      </c>
      <c r="B30" s="180"/>
      <c r="C30" s="186"/>
      <c r="D30" s="187">
        <f t="shared" si="0"/>
        <v>0</v>
      </c>
      <c r="E30" s="183"/>
    </row>
    <row r="31" spans="1:5" s="184" customFormat="1" ht="11.25" hidden="1" customHeight="1" x14ac:dyDescent="0.2">
      <c r="A31" s="185" t="s">
        <v>320</v>
      </c>
      <c r="B31" s="180"/>
      <c r="C31" s="186"/>
      <c r="D31" s="187">
        <f t="shared" si="0"/>
        <v>0</v>
      </c>
      <c r="E31" s="183"/>
    </row>
    <row r="32" spans="1:5" s="184" customFormat="1" ht="11.25" hidden="1" customHeight="1" x14ac:dyDescent="0.2">
      <c r="A32" s="185" t="s">
        <v>320</v>
      </c>
      <c r="B32" s="180"/>
      <c r="C32" s="186"/>
      <c r="D32" s="187">
        <f t="shared" si="0"/>
        <v>0</v>
      </c>
      <c r="E32" s="183"/>
    </row>
    <row r="33" spans="1:5" s="184" customFormat="1" ht="11.25" hidden="1" customHeight="1" x14ac:dyDescent="0.2">
      <c r="A33" s="185" t="s">
        <v>320</v>
      </c>
      <c r="B33" s="180"/>
      <c r="C33" s="186"/>
      <c r="D33" s="187">
        <f t="shared" si="0"/>
        <v>0</v>
      </c>
      <c r="E33" s="183"/>
    </row>
    <row r="34" spans="1:5" s="184" customFormat="1" ht="11.25" hidden="1" customHeight="1" x14ac:dyDescent="0.2">
      <c r="A34" s="185" t="s">
        <v>320</v>
      </c>
      <c r="B34" s="180"/>
      <c r="C34" s="186"/>
      <c r="D34" s="187">
        <f t="shared" si="0"/>
        <v>0</v>
      </c>
      <c r="E34" s="183"/>
    </row>
    <row r="35" spans="1:5" s="184" customFormat="1" ht="11.25" hidden="1" customHeight="1" x14ac:dyDescent="0.2">
      <c r="A35" s="185" t="s">
        <v>320</v>
      </c>
      <c r="B35" s="180"/>
      <c r="C35" s="186"/>
      <c r="D35" s="187">
        <f t="shared" si="0"/>
        <v>0</v>
      </c>
      <c r="E35" s="183"/>
    </row>
    <row r="36" spans="1:5" s="184" customFormat="1" ht="11.25" hidden="1" customHeight="1" x14ac:dyDescent="0.2">
      <c r="A36" s="185" t="s">
        <v>320</v>
      </c>
      <c r="B36" s="180"/>
      <c r="C36" s="186"/>
      <c r="D36" s="187">
        <f t="shared" si="0"/>
        <v>0</v>
      </c>
      <c r="E36" s="183"/>
    </row>
    <row r="37" spans="1:5" s="184" customFormat="1" ht="11.25" hidden="1" customHeight="1" x14ac:dyDescent="0.2">
      <c r="A37" s="185" t="s">
        <v>320</v>
      </c>
      <c r="B37" s="180"/>
      <c r="C37" s="186"/>
      <c r="D37" s="187">
        <f t="shared" si="0"/>
        <v>0</v>
      </c>
      <c r="E37" s="183"/>
    </row>
    <row r="38" spans="1:5" s="184" customFormat="1" ht="11.25" hidden="1" customHeight="1" x14ac:dyDescent="0.2">
      <c r="A38" s="185" t="s">
        <v>320</v>
      </c>
      <c r="B38" s="180"/>
      <c r="C38" s="186"/>
      <c r="D38" s="187">
        <f t="shared" si="0"/>
        <v>0</v>
      </c>
      <c r="E38" s="183"/>
    </row>
    <row r="39" spans="1:5" s="184" customFormat="1" ht="11.25" hidden="1" customHeight="1" x14ac:dyDescent="0.2">
      <c r="A39" s="185" t="s">
        <v>321</v>
      </c>
      <c r="B39" s="180"/>
      <c r="C39" s="186"/>
      <c r="D39" s="187">
        <f t="shared" si="0"/>
        <v>0</v>
      </c>
      <c r="E39" s="183"/>
    </row>
    <row r="40" spans="1:5" s="184" customFormat="1" ht="11.25" customHeight="1" x14ac:dyDescent="0.2">
      <c r="A40" s="185" t="s">
        <v>321</v>
      </c>
      <c r="B40" s="180"/>
      <c r="C40" s="186"/>
      <c r="D40" s="187">
        <f t="shared" si="0"/>
        <v>0</v>
      </c>
      <c r="E40" s="183"/>
    </row>
    <row r="41" spans="1:5" s="184" customFormat="1" ht="11.25" customHeight="1" x14ac:dyDescent="0.2">
      <c r="A41" s="185" t="s">
        <v>321</v>
      </c>
      <c r="B41" s="180"/>
      <c r="C41" s="186"/>
      <c r="D41" s="187">
        <f t="shared" si="0"/>
        <v>0</v>
      </c>
      <c r="E41" s="183"/>
    </row>
    <row r="42" spans="1:5" s="133" customFormat="1" ht="11.25" customHeight="1" x14ac:dyDescent="0.15">
      <c r="A42" s="188" t="s">
        <v>322</v>
      </c>
      <c r="B42" s="189">
        <f>SUM(B15:B41)</f>
        <v>4727170.6900000004</v>
      </c>
      <c r="C42" s="189">
        <f>SUM(C15:C41)</f>
        <v>17902728.539999999</v>
      </c>
      <c r="D42" s="190">
        <f>SUM(D15:D41)</f>
        <v>-13175557.849999998</v>
      </c>
      <c r="E42" s="191"/>
    </row>
    <row r="43" spans="1:5" s="184" customFormat="1" ht="11.25" customHeight="1" x14ac:dyDescent="0.2">
      <c r="A43" s="192" t="s">
        <v>323</v>
      </c>
      <c r="B43" s="186"/>
      <c r="C43" s="193"/>
      <c r="D43" s="187">
        <f t="shared" ref="D43:D69" si="1">B43-C43</f>
        <v>0</v>
      </c>
      <c r="E43" s="183"/>
    </row>
    <row r="44" spans="1:5" s="184" customFormat="1" ht="11.25" customHeight="1" x14ac:dyDescent="0.2">
      <c r="A44" s="192" t="s">
        <v>323</v>
      </c>
      <c r="B44" s="186"/>
      <c r="C44" s="193"/>
      <c r="D44" s="187">
        <f t="shared" si="1"/>
        <v>0</v>
      </c>
      <c r="E44" s="183"/>
    </row>
    <row r="45" spans="1:5" s="184" customFormat="1" ht="11.25" hidden="1" customHeight="1" x14ac:dyDescent="0.2">
      <c r="A45" s="192" t="s">
        <v>323</v>
      </c>
      <c r="B45" s="186"/>
      <c r="C45" s="193"/>
      <c r="D45" s="187">
        <f t="shared" si="1"/>
        <v>0</v>
      </c>
      <c r="E45" s="183"/>
    </row>
    <row r="46" spans="1:5" s="184" customFormat="1" ht="11.25" hidden="1" customHeight="1" x14ac:dyDescent="0.2">
      <c r="A46" s="192" t="s">
        <v>323</v>
      </c>
      <c r="B46" s="186"/>
      <c r="C46" s="193"/>
      <c r="D46" s="187">
        <f t="shared" si="1"/>
        <v>0</v>
      </c>
      <c r="E46" s="183"/>
    </row>
    <row r="47" spans="1:5" s="184" customFormat="1" ht="11.25" hidden="1" customHeight="1" x14ac:dyDescent="0.2">
      <c r="A47" s="192" t="s">
        <v>323</v>
      </c>
      <c r="B47" s="186"/>
      <c r="C47" s="193"/>
      <c r="D47" s="187">
        <f t="shared" si="1"/>
        <v>0</v>
      </c>
      <c r="E47" s="183"/>
    </row>
    <row r="48" spans="1:5" s="184" customFormat="1" ht="11.25" hidden="1" customHeight="1" x14ac:dyDescent="0.2">
      <c r="A48" s="192" t="s">
        <v>323</v>
      </c>
      <c r="B48" s="186"/>
      <c r="C48" s="193"/>
      <c r="D48" s="187">
        <f t="shared" si="1"/>
        <v>0</v>
      </c>
      <c r="E48" s="183"/>
    </row>
    <row r="49" spans="1:5" s="184" customFormat="1" ht="11.25" hidden="1" customHeight="1" x14ac:dyDescent="0.2">
      <c r="A49" s="192" t="s">
        <v>323</v>
      </c>
      <c r="B49" s="186"/>
      <c r="C49" s="193"/>
      <c r="D49" s="187">
        <f t="shared" si="1"/>
        <v>0</v>
      </c>
      <c r="E49" s="183"/>
    </row>
    <row r="50" spans="1:5" s="184" customFormat="1" ht="11.25" hidden="1" customHeight="1" x14ac:dyDescent="0.2">
      <c r="A50" s="192" t="s">
        <v>323</v>
      </c>
      <c r="B50" s="186"/>
      <c r="C50" s="193"/>
      <c r="D50" s="187">
        <f t="shared" si="1"/>
        <v>0</v>
      </c>
      <c r="E50" s="183"/>
    </row>
    <row r="51" spans="1:5" s="184" customFormat="1" ht="11.25" hidden="1" customHeight="1" x14ac:dyDescent="0.2">
      <c r="A51" s="192" t="s">
        <v>323</v>
      </c>
      <c r="B51" s="186"/>
      <c r="C51" s="193"/>
      <c r="D51" s="187">
        <f t="shared" si="1"/>
        <v>0</v>
      </c>
      <c r="E51" s="183"/>
    </row>
    <row r="52" spans="1:5" s="184" customFormat="1" ht="11.25" hidden="1" customHeight="1" x14ac:dyDescent="0.2">
      <c r="A52" s="192" t="s">
        <v>323</v>
      </c>
      <c r="B52" s="186"/>
      <c r="C52" s="193"/>
      <c r="D52" s="187">
        <f t="shared" si="1"/>
        <v>0</v>
      </c>
      <c r="E52" s="183"/>
    </row>
    <row r="53" spans="1:5" s="184" customFormat="1" ht="11.25" hidden="1" customHeight="1" x14ac:dyDescent="0.2">
      <c r="A53" s="192" t="s">
        <v>323</v>
      </c>
      <c r="B53" s="186"/>
      <c r="C53" s="193"/>
      <c r="D53" s="187">
        <f t="shared" si="1"/>
        <v>0</v>
      </c>
      <c r="E53" s="183"/>
    </row>
    <row r="54" spans="1:5" s="184" customFormat="1" ht="11.25" hidden="1" customHeight="1" x14ac:dyDescent="0.2">
      <c r="A54" s="192" t="s">
        <v>323</v>
      </c>
      <c r="B54" s="186"/>
      <c r="C54" s="193"/>
      <c r="D54" s="187">
        <f t="shared" si="1"/>
        <v>0</v>
      </c>
      <c r="E54" s="183"/>
    </row>
    <row r="55" spans="1:5" s="184" customFormat="1" ht="11.25" hidden="1" customHeight="1" x14ac:dyDescent="0.2">
      <c r="A55" s="192" t="s">
        <v>323</v>
      </c>
      <c r="B55" s="186"/>
      <c r="C55" s="193"/>
      <c r="D55" s="187">
        <f t="shared" si="1"/>
        <v>0</v>
      </c>
      <c r="E55" s="183"/>
    </row>
    <row r="56" spans="1:5" s="184" customFormat="1" ht="11.25" hidden="1" customHeight="1" x14ac:dyDescent="0.2">
      <c r="A56" s="192" t="s">
        <v>323</v>
      </c>
      <c r="B56" s="186"/>
      <c r="C56" s="193"/>
      <c r="D56" s="187">
        <f t="shared" si="1"/>
        <v>0</v>
      </c>
      <c r="E56" s="183"/>
    </row>
    <row r="57" spans="1:5" s="184" customFormat="1" ht="11.25" hidden="1" customHeight="1" x14ac:dyDescent="0.2">
      <c r="A57" s="192" t="s">
        <v>323</v>
      </c>
      <c r="B57" s="186"/>
      <c r="C57" s="193"/>
      <c r="D57" s="187">
        <f t="shared" si="1"/>
        <v>0</v>
      </c>
      <c r="E57" s="183"/>
    </row>
    <row r="58" spans="1:5" s="184" customFormat="1" ht="11.25" hidden="1" customHeight="1" x14ac:dyDescent="0.2">
      <c r="A58" s="192" t="s">
        <v>323</v>
      </c>
      <c r="B58" s="186"/>
      <c r="C58" s="193"/>
      <c r="D58" s="187">
        <f t="shared" si="1"/>
        <v>0</v>
      </c>
      <c r="E58" s="183"/>
    </row>
    <row r="59" spans="1:5" s="184" customFormat="1" ht="11.25" hidden="1" customHeight="1" x14ac:dyDescent="0.2">
      <c r="A59" s="192" t="s">
        <v>323</v>
      </c>
      <c r="B59" s="186"/>
      <c r="C59" s="193"/>
      <c r="D59" s="187">
        <f t="shared" si="1"/>
        <v>0</v>
      </c>
      <c r="E59" s="183"/>
    </row>
    <row r="60" spans="1:5" s="184" customFormat="1" ht="11.25" hidden="1" customHeight="1" x14ac:dyDescent="0.2">
      <c r="A60" s="192" t="s">
        <v>323</v>
      </c>
      <c r="B60" s="186"/>
      <c r="C60" s="193"/>
      <c r="D60" s="187">
        <f t="shared" si="1"/>
        <v>0</v>
      </c>
      <c r="E60" s="183"/>
    </row>
    <row r="61" spans="1:5" s="184" customFormat="1" ht="11.25" hidden="1" customHeight="1" x14ac:dyDescent="0.2">
      <c r="A61" s="192" t="s">
        <v>323</v>
      </c>
      <c r="B61" s="186"/>
      <c r="C61" s="193"/>
      <c r="D61" s="187">
        <f t="shared" si="1"/>
        <v>0</v>
      </c>
      <c r="E61" s="183"/>
    </row>
    <row r="62" spans="1:5" s="184" customFormat="1" ht="11.25" hidden="1" customHeight="1" x14ac:dyDescent="0.2">
      <c r="A62" s="192" t="s">
        <v>323</v>
      </c>
      <c r="B62" s="186"/>
      <c r="C62" s="193"/>
      <c r="D62" s="187">
        <f t="shared" si="1"/>
        <v>0</v>
      </c>
      <c r="E62" s="183"/>
    </row>
    <row r="63" spans="1:5" s="184" customFormat="1" ht="11.25" hidden="1" customHeight="1" x14ac:dyDescent="0.2">
      <c r="A63" s="192" t="s">
        <v>323</v>
      </c>
      <c r="B63" s="186"/>
      <c r="C63" s="193"/>
      <c r="D63" s="187">
        <f t="shared" si="1"/>
        <v>0</v>
      </c>
      <c r="E63" s="183"/>
    </row>
    <row r="64" spans="1:5" s="184" customFormat="1" ht="11.25" hidden="1" customHeight="1" x14ac:dyDescent="0.2">
      <c r="A64" s="192" t="s">
        <v>323</v>
      </c>
      <c r="B64" s="186"/>
      <c r="C64" s="193"/>
      <c r="D64" s="187">
        <f t="shared" si="1"/>
        <v>0</v>
      </c>
      <c r="E64" s="183"/>
    </row>
    <row r="65" spans="1:5" s="184" customFormat="1" ht="11.25" hidden="1" customHeight="1" x14ac:dyDescent="0.2">
      <c r="A65" s="192" t="s">
        <v>323</v>
      </c>
      <c r="B65" s="186"/>
      <c r="C65" s="193"/>
      <c r="D65" s="187">
        <f t="shared" si="1"/>
        <v>0</v>
      </c>
      <c r="E65" s="183"/>
    </row>
    <row r="66" spans="1:5" s="184" customFormat="1" ht="11.25" hidden="1" customHeight="1" x14ac:dyDescent="0.2">
      <c r="A66" s="192" t="s">
        <v>323</v>
      </c>
      <c r="B66" s="186"/>
      <c r="C66" s="193"/>
      <c r="D66" s="187">
        <f t="shared" si="1"/>
        <v>0</v>
      </c>
      <c r="E66" s="183"/>
    </row>
    <row r="67" spans="1:5" s="184" customFormat="1" ht="11.25" hidden="1" customHeight="1" x14ac:dyDescent="0.2">
      <c r="A67" s="192" t="s">
        <v>321</v>
      </c>
      <c r="B67" s="186"/>
      <c r="C67" s="193"/>
      <c r="D67" s="187">
        <f t="shared" si="1"/>
        <v>0</v>
      </c>
      <c r="E67" s="183"/>
    </row>
    <row r="68" spans="1:5" s="184" customFormat="1" ht="11.25" customHeight="1" x14ac:dyDescent="0.2">
      <c r="A68" s="192" t="s">
        <v>321</v>
      </c>
      <c r="B68" s="186"/>
      <c r="C68" s="193"/>
      <c r="D68" s="187">
        <f t="shared" si="1"/>
        <v>0</v>
      </c>
      <c r="E68" s="183"/>
    </row>
    <row r="69" spans="1:5" s="184" customFormat="1" ht="11.25" customHeight="1" x14ac:dyDescent="0.2">
      <c r="A69" s="192" t="s">
        <v>321</v>
      </c>
      <c r="B69" s="194"/>
      <c r="C69" s="180"/>
      <c r="D69" s="195">
        <f t="shared" si="1"/>
        <v>0</v>
      </c>
      <c r="E69" s="183"/>
    </row>
    <row r="70" spans="1:5" s="133" customFormat="1" ht="11.25" customHeight="1" x14ac:dyDescent="0.15">
      <c r="A70" s="196" t="s">
        <v>324</v>
      </c>
      <c r="B70" s="197">
        <f>SUM(B43:B69)</f>
        <v>0</v>
      </c>
      <c r="C70" s="189">
        <f>SUM(C43:C69)</f>
        <v>0</v>
      </c>
      <c r="D70" s="198">
        <f>SUM(D43:D69)</f>
        <v>0</v>
      </c>
      <c r="E70" s="191"/>
    </row>
    <row r="71" spans="1:5" s="133" customFormat="1" ht="11.25" customHeight="1" x14ac:dyDescent="0.15">
      <c r="A71" s="199" t="s">
        <v>325</v>
      </c>
      <c r="B71" s="200">
        <f>+B70+B42</f>
        <v>4727170.6900000004</v>
      </c>
      <c r="C71" s="201">
        <f>C42+C70</f>
        <v>17902728.539999999</v>
      </c>
      <c r="D71" s="202">
        <f>D42+D70</f>
        <v>-13175557.849999998</v>
      </c>
      <c r="E71" s="191"/>
    </row>
    <row r="72" spans="1:5" ht="11.25" customHeight="1" x14ac:dyDescent="0.2">
      <c r="A72" s="175"/>
      <c r="B72" s="203"/>
      <c r="C72" s="203"/>
      <c r="D72" s="204"/>
      <c r="E72" s="139"/>
    </row>
    <row r="73" spans="1:5" s="133" customFormat="1" ht="11.25" customHeight="1" x14ac:dyDescent="0.15">
      <c r="A73" s="205" t="s">
        <v>326</v>
      </c>
      <c r="B73" s="434"/>
      <c r="C73" s="434"/>
      <c r="D73" s="435"/>
      <c r="E73" s="191"/>
    </row>
    <row r="74" spans="1:5" s="133" customFormat="1" ht="11.25" customHeight="1" x14ac:dyDescent="0.15">
      <c r="A74" s="206" t="s">
        <v>327</v>
      </c>
      <c r="B74" s="434"/>
      <c r="C74" s="434"/>
      <c r="D74" s="435"/>
      <c r="E74" s="191"/>
    </row>
    <row r="75" spans="1:5" ht="11.25" customHeight="1" x14ac:dyDescent="0.2">
      <c r="A75" s="436" t="s">
        <v>49</v>
      </c>
      <c r="B75" s="436"/>
      <c r="C75" s="436"/>
      <c r="D75" s="207"/>
    </row>
    <row r="76" spans="1:5" ht="11.25" customHeight="1" x14ac:dyDescent="0.2">
      <c r="A76" s="429" t="s">
        <v>328</v>
      </c>
      <c r="B76" s="429"/>
      <c r="C76" s="429"/>
      <c r="D76" s="208"/>
    </row>
  </sheetData>
  <sheetProtection password="DA51" sheet="1" objects="1" scenarios="1" formatColumns="0" formatRows="0" selectLockedCells="1"/>
  <mergeCells count="19">
    <mergeCell ref="B73:B74"/>
    <mergeCell ref="C73:C74"/>
    <mergeCell ref="D73:D74"/>
    <mergeCell ref="A75:C75"/>
    <mergeCell ref="A76:C76"/>
    <mergeCell ref="A7:D7"/>
    <mergeCell ref="A8:D8"/>
    <mergeCell ref="A9:D9"/>
    <mergeCell ref="A10:C10"/>
    <mergeCell ref="A11:A14"/>
    <mergeCell ref="B11:B13"/>
    <mergeCell ref="C11:C13"/>
    <mergeCell ref="D11:D13"/>
    <mergeCell ref="A1:D1"/>
    <mergeCell ref="A2:D2"/>
    <mergeCell ref="A3:D3"/>
    <mergeCell ref="A4:D4"/>
    <mergeCell ref="A5:D5"/>
    <mergeCell ref="A6:D6"/>
  </mergeCells>
  <printOptions horizontalCentered="1" verticalCentered="1"/>
  <pageMargins left="0" right="0" top="0" bottom="0" header="0.51180555555555551" footer="0.51180555555555551"/>
  <pageSetup paperSize="9" scale="12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12</vt:i4>
      </vt:variant>
    </vt:vector>
  </HeadingPairs>
  <TitlesOfParts>
    <vt:vector size="26" baseType="lpstr">
      <vt:lpstr>Informações Iniciais</vt:lpstr>
      <vt:lpstr>Anexo 1 - Pessoal</vt:lpstr>
      <vt:lpstr>Anexo 1 - 12M Pessoal</vt:lpstr>
      <vt:lpstr>Anexo 1 - Pessoal (Consorciado)</vt:lpstr>
      <vt:lpstr>Anexo 1 - Pessoal (Consórcio)</vt:lpstr>
      <vt:lpstr>Anexo 2 - Dívida Municípios</vt:lpstr>
      <vt:lpstr>Anexo 3 - Garantias Municípios</vt:lpstr>
      <vt:lpstr>Anexo 4 -Op. Crédito </vt:lpstr>
      <vt:lpstr>Anexo 5 - Disponibilidade</vt:lpstr>
      <vt:lpstr>Anexo 5 - Dispon. (Consorciado)</vt:lpstr>
      <vt:lpstr>Anexo 5 - Dispon. (Consórcio)</vt:lpstr>
      <vt:lpstr>Anexo 6 - RP</vt:lpstr>
      <vt:lpstr>Anexo 6 - RP (Consórcio)</vt:lpstr>
      <vt:lpstr>Anexo 7 - Simplificado</vt:lpstr>
      <vt:lpstr>'Anexo 1 - 12M Pessoal'!Area_de_impressao</vt:lpstr>
      <vt:lpstr>'Anexo 1 - Pessoal'!Area_de_impressao</vt:lpstr>
      <vt:lpstr>'Anexo 1 - Pessoal (Consorciado)'!Area_de_impressao</vt:lpstr>
      <vt:lpstr>'Anexo 1 - Pessoal (Consórcio)'!Area_de_impressao</vt:lpstr>
      <vt:lpstr>'Anexo 3 - Garantias Municípios'!Area_de_impressao</vt:lpstr>
      <vt:lpstr>'Anexo 4 -Op. Crédito '!Area_de_impressao</vt:lpstr>
      <vt:lpstr>'Anexo 5 - Dispon. (Consorciado)'!Area_de_impressao</vt:lpstr>
      <vt:lpstr>'Anexo 5 - Disponibilidade'!Area_de_impressao</vt:lpstr>
      <vt:lpstr>'Anexo 6 - RP'!Area_de_impressao</vt:lpstr>
      <vt:lpstr>'Anexo 7 - Simplificado'!Area_de_impressao</vt:lpstr>
      <vt:lpstr>'Informações Iniciais'!Area_de_impressao</vt:lpstr>
      <vt:lpstr>'Anexo 6 - RP'!Excel_BuiltIn_Print_Area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2016-05-09T16:32:43Z</dcterms:created>
  <dcterms:modified xsi:type="dcterms:W3CDTF">2016-05-09T16:32:43Z</dcterms:modified>
</cp:coreProperties>
</file>